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iCloudDrive\Popes\Availabilities Succulents\Succulents 2026 and fall 2025\Weekly Availabilities\Succulent Availabilities 2.22.26\"/>
    </mc:Choice>
  </mc:AlternateContent>
  <xr:revisionPtr revIDLastSave="0" documentId="13_ncr:1_{E986705A-3E42-4C13-9CA4-1D75BAA5C236}" xr6:coauthVersionLast="47" xr6:coauthVersionMax="47" xr10:uidLastSave="{00000000-0000-0000-0000-000000000000}"/>
  <bookViews>
    <workbookView xWindow="-108" yWindow="-108" windowWidth="23256" windowHeight="12456" xr2:uid="{6C1F39CE-5CD3-49A0-A0DB-BD516F8F2392}"/>
  </bookViews>
  <sheets>
    <sheet name="Order Sheet" sheetId="2" r:id="rId1"/>
    <sheet name="Summary" sheetId="3" r:id="rId2"/>
  </sheets>
  <externalReferences>
    <externalReference r:id="rId3"/>
  </externalReferences>
  <definedNames>
    <definedName name="_xlnm._FilterDatabase" localSheetId="0" hidden="1">'Order Sheet'!$A$17:$I$158</definedName>
    <definedName name="_xlnm._FilterDatabase" localSheetId="1" hidden="1">Summary!$A$11:$H$148</definedName>
    <definedName name="_xlnm.Print_Area" localSheetId="0">'Order Sheet'!$A$1:$I$158</definedName>
    <definedName name="_xlnm.Print_Titles" localSheetId="0">'Order Sheet'!$17:$17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3" l="1"/>
  <c r="F81" i="3"/>
  <c r="E81" i="3"/>
  <c r="D81" i="3"/>
  <c r="C81" i="3"/>
  <c r="G145" i="3"/>
  <c r="F145" i="3"/>
  <c r="E145" i="3"/>
  <c r="D145" i="3"/>
  <c r="C145" i="3"/>
  <c r="G144" i="3"/>
  <c r="F144" i="3"/>
  <c r="E144" i="3"/>
  <c r="D144" i="3"/>
  <c r="C144" i="3"/>
  <c r="G143" i="3"/>
  <c r="F143" i="3"/>
  <c r="E143" i="3"/>
  <c r="D143" i="3"/>
  <c r="C143" i="3"/>
  <c r="G142" i="3"/>
  <c r="F142" i="3"/>
  <c r="E142" i="3"/>
  <c r="D142" i="3"/>
  <c r="C142" i="3"/>
  <c r="G141" i="3"/>
  <c r="F141" i="3"/>
  <c r="E141" i="3"/>
  <c r="D141" i="3"/>
  <c r="C141" i="3"/>
  <c r="G140" i="3"/>
  <c r="F140" i="3"/>
  <c r="E140" i="3"/>
  <c r="D140" i="3"/>
  <c r="C140" i="3"/>
  <c r="G139" i="3"/>
  <c r="F139" i="3"/>
  <c r="E139" i="3"/>
  <c r="D139" i="3"/>
  <c r="C139" i="3"/>
  <c r="G138" i="3"/>
  <c r="F138" i="3"/>
  <c r="E138" i="3"/>
  <c r="D138" i="3"/>
  <c r="C138" i="3"/>
  <c r="G137" i="3"/>
  <c r="F137" i="3"/>
  <c r="E137" i="3"/>
  <c r="D137" i="3"/>
  <c r="C137" i="3"/>
  <c r="G136" i="3"/>
  <c r="F136" i="3"/>
  <c r="E136" i="3"/>
  <c r="D136" i="3"/>
  <c r="C136" i="3"/>
  <c r="G135" i="3"/>
  <c r="F135" i="3"/>
  <c r="E135" i="3"/>
  <c r="D135" i="3"/>
  <c r="C135" i="3"/>
  <c r="G134" i="3"/>
  <c r="F134" i="3"/>
  <c r="E134" i="3"/>
  <c r="D134" i="3"/>
  <c r="C134" i="3"/>
  <c r="G133" i="3"/>
  <c r="F133" i="3"/>
  <c r="E133" i="3"/>
  <c r="D133" i="3"/>
  <c r="C133" i="3"/>
  <c r="G132" i="3"/>
  <c r="F132" i="3"/>
  <c r="E132" i="3"/>
  <c r="D132" i="3"/>
  <c r="C132" i="3"/>
  <c r="G131" i="3"/>
  <c r="F131" i="3"/>
  <c r="E131" i="3"/>
  <c r="D131" i="3"/>
  <c r="C131" i="3"/>
  <c r="G130" i="3"/>
  <c r="F130" i="3"/>
  <c r="E130" i="3"/>
  <c r="D130" i="3"/>
  <c r="C130" i="3"/>
  <c r="G129" i="3"/>
  <c r="F129" i="3"/>
  <c r="E129" i="3"/>
  <c r="D129" i="3"/>
  <c r="C129" i="3"/>
  <c r="G128" i="3"/>
  <c r="F128" i="3"/>
  <c r="E128" i="3"/>
  <c r="D128" i="3"/>
  <c r="C128" i="3"/>
  <c r="G127" i="3"/>
  <c r="F127" i="3"/>
  <c r="E127" i="3"/>
  <c r="D127" i="3"/>
  <c r="C127" i="3"/>
  <c r="G126" i="3"/>
  <c r="F126" i="3"/>
  <c r="E126" i="3"/>
  <c r="D126" i="3"/>
  <c r="C126" i="3"/>
  <c r="G125" i="3"/>
  <c r="F125" i="3"/>
  <c r="E125" i="3"/>
  <c r="D125" i="3"/>
  <c r="C125" i="3"/>
  <c r="G124" i="3"/>
  <c r="F124" i="3"/>
  <c r="E124" i="3"/>
  <c r="D124" i="3"/>
  <c r="C124" i="3"/>
  <c r="G123" i="3"/>
  <c r="F123" i="3"/>
  <c r="E123" i="3"/>
  <c r="D123" i="3"/>
  <c r="C123" i="3"/>
  <c r="G122" i="3"/>
  <c r="F122" i="3"/>
  <c r="E122" i="3"/>
  <c r="D122" i="3"/>
  <c r="C122" i="3"/>
  <c r="G121" i="3"/>
  <c r="F121" i="3"/>
  <c r="E121" i="3"/>
  <c r="D121" i="3"/>
  <c r="C121" i="3"/>
  <c r="G120" i="3"/>
  <c r="F120" i="3"/>
  <c r="E120" i="3"/>
  <c r="D120" i="3"/>
  <c r="C120" i="3"/>
  <c r="G119" i="3"/>
  <c r="F119" i="3"/>
  <c r="E119" i="3"/>
  <c r="D119" i="3"/>
  <c r="C119" i="3"/>
  <c r="G118" i="3"/>
  <c r="F118" i="3"/>
  <c r="E118" i="3"/>
  <c r="D118" i="3"/>
  <c r="C118" i="3"/>
  <c r="G117" i="3"/>
  <c r="F117" i="3"/>
  <c r="E117" i="3"/>
  <c r="D117" i="3"/>
  <c r="C117" i="3"/>
  <c r="G116" i="3"/>
  <c r="F116" i="3"/>
  <c r="E116" i="3"/>
  <c r="D116" i="3"/>
  <c r="C116" i="3"/>
  <c r="G115" i="3"/>
  <c r="F115" i="3"/>
  <c r="E115" i="3"/>
  <c r="D115" i="3"/>
  <c r="C115" i="3"/>
  <c r="G114" i="3"/>
  <c r="F114" i="3"/>
  <c r="E114" i="3"/>
  <c r="D114" i="3"/>
  <c r="C114" i="3"/>
  <c r="G113" i="3"/>
  <c r="F113" i="3"/>
  <c r="E113" i="3"/>
  <c r="D113" i="3"/>
  <c r="C113" i="3"/>
  <c r="G112" i="3"/>
  <c r="F112" i="3"/>
  <c r="E112" i="3"/>
  <c r="D112" i="3"/>
  <c r="C112" i="3"/>
  <c r="G111" i="3"/>
  <c r="F111" i="3"/>
  <c r="E111" i="3"/>
  <c r="D111" i="3"/>
  <c r="C111" i="3"/>
  <c r="G110" i="3"/>
  <c r="F110" i="3"/>
  <c r="E110" i="3"/>
  <c r="D110" i="3"/>
  <c r="C110" i="3"/>
  <c r="G109" i="3"/>
  <c r="F109" i="3"/>
  <c r="E109" i="3"/>
  <c r="D109" i="3"/>
  <c r="C109" i="3"/>
  <c r="G108" i="3"/>
  <c r="F108" i="3"/>
  <c r="E108" i="3"/>
  <c r="D108" i="3"/>
  <c r="C108" i="3"/>
  <c r="G107" i="3"/>
  <c r="F107" i="3"/>
  <c r="E107" i="3"/>
  <c r="D107" i="3"/>
  <c r="C107" i="3"/>
  <c r="G106" i="3"/>
  <c r="F106" i="3"/>
  <c r="E106" i="3"/>
  <c r="D106" i="3"/>
  <c r="C106" i="3"/>
  <c r="G105" i="3"/>
  <c r="F105" i="3"/>
  <c r="E105" i="3"/>
  <c r="D105" i="3"/>
  <c r="C105" i="3"/>
  <c r="G104" i="3"/>
  <c r="F104" i="3"/>
  <c r="E104" i="3"/>
  <c r="D104" i="3"/>
  <c r="C104" i="3"/>
  <c r="G103" i="3"/>
  <c r="F103" i="3"/>
  <c r="E103" i="3"/>
  <c r="D103" i="3"/>
  <c r="C103" i="3"/>
  <c r="G102" i="3"/>
  <c r="F102" i="3"/>
  <c r="E102" i="3"/>
  <c r="D102" i="3"/>
  <c r="C102" i="3"/>
  <c r="G101" i="3"/>
  <c r="F101" i="3"/>
  <c r="E101" i="3"/>
  <c r="D101" i="3"/>
  <c r="C101" i="3"/>
  <c r="G100" i="3"/>
  <c r="F100" i="3"/>
  <c r="E100" i="3"/>
  <c r="D100" i="3"/>
  <c r="C100" i="3"/>
  <c r="G99" i="3"/>
  <c r="F99" i="3"/>
  <c r="E99" i="3"/>
  <c r="D99" i="3"/>
  <c r="C99" i="3"/>
  <c r="G98" i="3"/>
  <c r="F98" i="3"/>
  <c r="E98" i="3"/>
  <c r="D98" i="3"/>
  <c r="C98" i="3"/>
  <c r="G97" i="3"/>
  <c r="F97" i="3"/>
  <c r="E97" i="3"/>
  <c r="D97" i="3"/>
  <c r="C97" i="3"/>
  <c r="G96" i="3"/>
  <c r="F96" i="3"/>
  <c r="E96" i="3"/>
  <c r="D96" i="3"/>
  <c r="C96" i="3"/>
  <c r="G95" i="3"/>
  <c r="F95" i="3"/>
  <c r="E95" i="3"/>
  <c r="D95" i="3"/>
  <c r="C95" i="3"/>
  <c r="G94" i="3"/>
  <c r="F94" i="3"/>
  <c r="E94" i="3"/>
  <c r="D94" i="3"/>
  <c r="C94" i="3"/>
  <c r="G93" i="3"/>
  <c r="F93" i="3"/>
  <c r="E93" i="3"/>
  <c r="D93" i="3"/>
  <c r="C93" i="3"/>
  <c r="G92" i="3"/>
  <c r="F92" i="3"/>
  <c r="E92" i="3"/>
  <c r="D92" i="3"/>
  <c r="C92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H140" i="3"/>
  <c r="K146" i="2"/>
  <c r="L146" i="2" s="1"/>
  <c r="G146" i="2"/>
  <c r="H48" i="3"/>
  <c r="G48" i="3"/>
  <c r="D48" i="3"/>
  <c r="C48" i="3"/>
  <c r="G54" i="2"/>
  <c r="E48" i="3" s="1"/>
  <c r="H45" i="3"/>
  <c r="G45" i="3"/>
  <c r="D45" i="3"/>
  <c r="C45" i="3"/>
  <c r="K51" i="2"/>
  <c r="L51" i="2" s="1"/>
  <c r="G51" i="2"/>
  <c r="F45" i="3" s="1"/>
  <c r="H89" i="3"/>
  <c r="G89" i="3"/>
  <c r="D89" i="3"/>
  <c r="C89" i="3"/>
  <c r="H88" i="3"/>
  <c r="G88" i="3"/>
  <c r="D88" i="3"/>
  <c r="C88" i="3"/>
  <c r="H87" i="3"/>
  <c r="G87" i="3"/>
  <c r="D87" i="3"/>
  <c r="C87" i="3"/>
  <c r="H86" i="3"/>
  <c r="G86" i="3"/>
  <c r="D86" i="3"/>
  <c r="C86" i="3"/>
  <c r="H85" i="3"/>
  <c r="G85" i="3"/>
  <c r="D85" i="3"/>
  <c r="C85" i="3"/>
  <c r="H84" i="3"/>
  <c r="G84" i="3"/>
  <c r="D84" i="3"/>
  <c r="C84" i="3"/>
  <c r="H83" i="3"/>
  <c r="G83" i="3"/>
  <c r="D83" i="3"/>
  <c r="C83" i="3"/>
  <c r="H82" i="3"/>
  <c r="G82" i="3"/>
  <c r="D82" i="3"/>
  <c r="C82" i="3"/>
  <c r="H81" i="3"/>
  <c r="H80" i="3"/>
  <c r="K95" i="2"/>
  <c r="L95" i="2" s="1"/>
  <c r="G95" i="2"/>
  <c r="E89" i="3" s="1"/>
  <c r="K94" i="2"/>
  <c r="L94" i="2" s="1"/>
  <c r="G94" i="2"/>
  <c r="E88" i="3" s="1"/>
  <c r="K93" i="2"/>
  <c r="L93" i="2" s="1"/>
  <c r="G93" i="2"/>
  <c r="E87" i="3" s="1"/>
  <c r="K92" i="2"/>
  <c r="L92" i="2" s="1"/>
  <c r="G92" i="2"/>
  <c r="E86" i="3" s="1"/>
  <c r="K91" i="2"/>
  <c r="L91" i="2" s="1"/>
  <c r="G91" i="2"/>
  <c r="E85" i="3" s="1"/>
  <c r="K90" i="2"/>
  <c r="L90" i="2" s="1"/>
  <c r="G90" i="2"/>
  <c r="E84" i="3" s="1"/>
  <c r="K89" i="2"/>
  <c r="L89" i="2" s="1"/>
  <c r="G89" i="2"/>
  <c r="E83" i="3" s="1"/>
  <c r="K88" i="2"/>
  <c r="L88" i="2" s="1"/>
  <c r="G88" i="2"/>
  <c r="E82" i="3" s="1"/>
  <c r="K87" i="2"/>
  <c r="L87" i="2" s="1"/>
  <c r="G87" i="2"/>
  <c r="K86" i="2"/>
  <c r="L86" i="2" s="1"/>
  <c r="F48" i="3" l="1"/>
  <c r="E45" i="3"/>
  <c r="F89" i="3"/>
  <c r="F82" i="3"/>
  <c r="F83" i="3"/>
  <c r="F84" i="3"/>
  <c r="F85" i="3"/>
  <c r="F86" i="3"/>
  <c r="F87" i="3"/>
  <c r="F88" i="3"/>
  <c r="H129" i="3" l="1"/>
  <c r="K135" i="2"/>
  <c r="L135" i="2" s="1"/>
  <c r="G135" i="2"/>
  <c r="H27" i="3"/>
  <c r="G27" i="3"/>
  <c r="D27" i="3"/>
  <c r="C27" i="3"/>
  <c r="H26" i="3"/>
  <c r="G26" i="3"/>
  <c r="D26" i="3"/>
  <c r="C26" i="3"/>
  <c r="H25" i="3"/>
  <c r="G25" i="3"/>
  <c r="D25" i="3"/>
  <c r="C25" i="3"/>
  <c r="H24" i="3"/>
  <c r="G24" i="3"/>
  <c r="D24" i="3"/>
  <c r="C24" i="3"/>
  <c r="H23" i="3"/>
  <c r="G23" i="3"/>
  <c r="D23" i="3"/>
  <c r="C23" i="3"/>
  <c r="H22" i="3"/>
  <c r="G22" i="3"/>
  <c r="D22" i="3"/>
  <c r="C22" i="3"/>
  <c r="H21" i="3"/>
  <c r="G21" i="3"/>
  <c r="D21" i="3"/>
  <c r="C21" i="3"/>
  <c r="H20" i="3"/>
  <c r="G20" i="3"/>
  <c r="D20" i="3"/>
  <c r="C20" i="3"/>
  <c r="H19" i="3"/>
  <c r="G19" i="3"/>
  <c r="D19" i="3"/>
  <c r="C19" i="3"/>
  <c r="H18" i="3"/>
  <c r="G18" i="3"/>
  <c r="D18" i="3"/>
  <c r="C18" i="3"/>
  <c r="H17" i="3"/>
  <c r="G17" i="3"/>
  <c r="D17" i="3"/>
  <c r="C17" i="3"/>
  <c r="H16" i="3"/>
  <c r="G16" i="3"/>
  <c r="D16" i="3"/>
  <c r="C16" i="3"/>
  <c r="H15" i="3"/>
  <c r="G15" i="3"/>
  <c r="D15" i="3"/>
  <c r="C15" i="3"/>
  <c r="H14" i="3"/>
  <c r="G14" i="3"/>
  <c r="D14" i="3"/>
  <c r="C14" i="3"/>
  <c r="H13" i="3"/>
  <c r="G13" i="3"/>
  <c r="D13" i="3"/>
  <c r="C13" i="3"/>
  <c r="H12" i="3"/>
  <c r="A12" i="3"/>
  <c r="K22" i="2"/>
  <c r="L22" i="2" s="1"/>
  <c r="G22" i="2"/>
  <c r="F16" i="3" s="1"/>
  <c r="K21" i="2"/>
  <c r="L21" i="2" s="1"/>
  <c r="G21" i="2"/>
  <c r="F15" i="3" s="1"/>
  <c r="K20" i="2"/>
  <c r="L20" i="2" s="1"/>
  <c r="G20" i="2"/>
  <c r="E14" i="3" s="1"/>
  <c r="K32" i="2"/>
  <c r="L32" i="2" s="1"/>
  <c r="G32" i="2"/>
  <c r="F26" i="3" s="1"/>
  <c r="K31" i="2"/>
  <c r="L31" i="2" s="1"/>
  <c r="G31" i="2"/>
  <c r="F25" i="3" s="1"/>
  <c r="K30" i="2"/>
  <c r="L30" i="2" s="1"/>
  <c r="G30" i="2"/>
  <c r="F24" i="3" s="1"/>
  <c r="K29" i="2"/>
  <c r="L29" i="2" s="1"/>
  <c r="G29" i="2"/>
  <c r="F23" i="3" s="1"/>
  <c r="K28" i="2"/>
  <c r="L28" i="2" s="1"/>
  <c r="G28" i="2"/>
  <c r="F22" i="3" s="1"/>
  <c r="K27" i="2"/>
  <c r="L27" i="2" s="1"/>
  <c r="G27" i="2"/>
  <c r="F21" i="3" s="1"/>
  <c r="K26" i="2"/>
  <c r="L26" i="2" s="1"/>
  <c r="G26" i="2"/>
  <c r="F20" i="3" s="1"/>
  <c r="K25" i="2"/>
  <c r="L25" i="2" s="1"/>
  <c r="G25" i="2"/>
  <c r="F19" i="3" s="1"/>
  <c r="K24" i="2"/>
  <c r="L24" i="2" s="1"/>
  <c r="G24" i="2"/>
  <c r="F18" i="3" s="1"/>
  <c r="K23" i="2"/>
  <c r="L23" i="2" s="1"/>
  <c r="G23" i="2"/>
  <c r="F17" i="3" s="1"/>
  <c r="K19" i="2"/>
  <c r="L19" i="2" s="1"/>
  <c r="G19" i="2"/>
  <c r="F13" i="3" s="1"/>
  <c r="K33" i="2"/>
  <c r="L33" i="2" s="1"/>
  <c r="G33" i="2"/>
  <c r="F27" i="3" s="1"/>
  <c r="K18" i="2"/>
  <c r="L18" i="2" s="1"/>
  <c r="F14" i="3" l="1"/>
  <c r="E1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H91" i="3"/>
  <c r="G91" i="3"/>
  <c r="D91" i="3"/>
  <c r="C91" i="3"/>
  <c r="K97" i="2"/>
  <c r="L97" i="2" s="1"/>
  <c r="G97" i="2"/>
  <c r="F91" i="3" s="1"/>
  <c r="H73" i="3"/>
  <c r="G73" i="3"/>
  <c r="D73" i="3"/>
  <c r="C73" i="3"/>
  <c r="H72" i="3"/>
  <c r="G72" i="3"/>
  <c r="D72" i="3"/>
  <c r="C72" i="3"/>
  <c r="K79" i="2"/>
  <c r="L79" i="2" s="1"/>
  <c r="G79" i="2"/>
  <c r="E73" i="3" s="1"/>
  <c r="K78" i="2"/>
  <c r="L78" i="2" s="1"/>
  <c r="G78" i="2"/>
  <c r="E72" i="3" s="1"/>
  <c r="H134" i="3"/>
  <c r="H133" i="3"/>
  <c r="K140" i="2"/>
  <c r="L140" i="2" s="1"/>
  <c r="G140" i="2"/>
  <c r="K139" i="2"/>
  <c r="L139" i="2" s="1"/>
  <c r="G139" i="2"/>
  <c r="F72" i="3" l="1"/>
  <c r="F73" i="3"/>
  <c r="E91" i="3"/>
  <c r="H38" i="3" l="1"/>
  <c r="G38" i="3"/>
  <c r="D38" i="3"/>
  <c r="C38" i="3"/>
  <c r="K44" i="2"/>
  <c r="L44" i="2" s="1"/>
  <c r="G44" i="2"/>
  <c r="F38" i="3" s="1"/>
  <c r="E38" i="3" l="1"/>
  <c r="H145" i="3"/>
  <c r="H144" i="3"/>
  <c r="H143" i="3"/>
  <c r="H142" i="3"/>
  <c r="H141" i="3"/>
  <c r="H139" i="3"/>
  <c r="H138" i="3"/>
  <c r="H137" i="3"/>
  <c r="H136" i="3"/>
  <c r="H135" i="3"/>
  <c r="H132" i="3"/>
  <c r="H131" i="3"/>
  <c r="H130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0" i="3"/>
  <c r="H79" i="3"/>
  <c r="H78" i="3"/>
  <c r="H77" i="3"/>
  <c r="H76" i="3"/>
  <c r="H75" i="3"/>
  <c r="H74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7" i="3"/>
  <c r="H46" i="3"/>
  <c r="H44" i="3"/>
  <c r="H43" i="3"/>
  <c r="H42" i="3"/>
  <c r="H41" i="3"/>
  <c r="H40" i="3"/>
  <c r="H39" i="3"/>
  <c r="H37" i="3"/>
  <c r="H36" i="3"/>
  <c r="H35" i="3"/>
  <c r="H34" i="3"/>
  <c r="H33" i="3"/>
  <c r="H32" i="3"/>
  <c r="H31" i="3"/>
  <c r="H30" i="3"/>
  <c r="H29" i="3"/>
  <c r="H28" i="3"/>
  <c r="G77" i="3"/>
  <c r="G76" i="3"/>
  <c r="G75" i="3"/>
  <c r="G74" i="3"/>
  <c r="G71" i="3"/>
  <c r="D75" i="3"/>
  <c r="C75" i="3"/>
  <c r="D74" i="3"/>
  <c r="C74" i="3"/>
  <c r="D71" i="3"/>
  <c r="C71" i="3"/>
  <c r="K80" i="2"/>
  <c r="L80" i="2" s="1"/>
  <c r="G80" i="2"/>
  <c r="F74" i="3" s="1"/>
  <c r="G34" i="3"/>
  <c r="D34" i="3"/>
  <c r="C34" i="3"/>
  <c r="G66" i="3"/>
  <c r="D66" i="3"/>
  <c r="C66" i="3"/>
  <c r="K72" i="2"/>
  <c r="L72" i="2" s="1"/>
  <c r="G72" i="2"/>
  <c r="E66" i="3" s="1"/>
  <c r="E74" i="3" l="1"/>
  <c r="F66" i="3"/>
  <c r="K40" i="2" l="1"/>
  <c r="L40" i="2" s="1"/>
  <c r="G40" i="2"/>
  <c r="K149" i="2"/>
  <c r="G149" i="2"/>
  <c r="K142" i="2"/>
  <c r="G142" i="2"/>
  <c r="G78" i="3"/>
  <c r="D78" i="3"/>
  <c r="C78" i="3"/>
  <c r="D77" i="3"/>
  <c r="C77" i="3"/>
  <c r="K84" i="2"/>
  <c r="G84" i="2"/>
  <c r="F78" i="3" s="1"/>
  <c r="K83" i="2"/>
  <c r="G83" i="2"/>
  <c r="K125" i="2"/>
  <c r="G125" i="2"/>
  <c r="K118" i="2"/>
  <c r="G118" i="2"/>
  <c r="G70" i="3"/>
  <c r="D70" i="3"/>
  <c r="C70" i="3"/>
  <c r="G69" i="3"/>
  <c r="D69" i="3"/>
  <c r="C69" i="3"/>
  <c r="K76" i="2"/>
  <c r="G76" i="2"/>
  <c r="F70" i="3" s="1"/>
  <c r="K75" i="2"/>
  <c r="G75" i="2"/>
  <c r="E69" i="3" s="1"/>
  <c r="K113" i="2"/>
  <c r="G113" i="2"/>
  <c r="K112" i="2"/>
  <c r="G112" i="2"/>
  <c r="G62" i="3"/>
  <c r="D62" i="3"/>
  <c r="C62" i="3"/>
  <c r="K68" i="2"/>
  <c r="G68" i="2"/>
  <c r="F62" i="3" s="1"/>
  <c r="E77" i="3" l="1"/>
  <c r="F77" i="3"/>
  <c r="F34" i="3"/>
  <c r="E34" i="3"/>
  <c r="E78" i="3"/>
  <c r="E70" i="3"/>
  <c r="F69" i="3"/>
  <c r="E62" i="3"/>
  <c r="K144" i="2"/>
  <c r="L144" i="2" s="1"/>
  <c r="G144" i="2"/>
  <c r="K143" i="2"/>
  <c r="L143" i="2" s="1"/>
  <c r="G143" i="2"/>
  <c r="K111" i="2" l="1"/>
  <c r="G111" i="2"/>
  <c r="G79" i="3" l="1"/>
  <c r="D79" i="3"/>
  <c r="C79" i="3"/>
  <c r="D76" i="3"/>
  <c r="C76" i="3"/>
  <c r="G68" i="3"/>
  <c r="D68" i="3"/>
  <c r="C68" i="3"/>
  <c r="G67" i="3"/>
  <c r="D67" i="3"/>
  <c r="C67" i="3"/>
  <c r="G65" i="3"/>
  <c r="D65" i="3"/>
  <c r="C65" i="3"/>
  <c r="G64" i="3"/>
  <c r="D64" i="3"/>
  <c r="C64" i="3"/>
  <c r="G63" i="3"/>
  <c r="D63" i="3"/>
  <c r="C63" i="3"/>
  <c r="G60" i="3"/>
  <c r="D60" i="3"/>
  <c r="C60" i="3"/>
  <c r="G59" i="3"/>
  <c r="D59" i="3"/>
  <c r="C59" i="3"/>
  <c r="G58" i="3"/>
  <c r="D58" i="3"/>
  <c r="C58" i="3"/>
  <c r="G57" i="3"/>
  <c r="D57" i="3"/>
  <c r="C57" i="3"/>
  <c r="G56" i="3"/>
  <c r="D56" i="3"/>
  <c r="C56" i="3"/>
  <c r="G55" i="3"/>
  <c r="D55" i="3"/>
  <c r="C55" i="3"/>
  <c r="G54" i="3"/>
  <c r="D54" i="3"/>
  <c r="C54" i="3"/>
  <c r="G52" i="3"/>
  <c r="D52" i="3"/>
  <c r="C52" i="3"/>
  <c r="G51" i="3"/>
  <c r="D51" i="3"/>
  <c r="C51" i="3"/>
  <c r="G49" i="3"/>
  <c r="D49" i="3"/>
  <c r="C49" i="3"/>
  <c r="G47" i="3"/>
  <c r="D47" i="3"/>
  <c r="C47" i="3"/>
  <c r="G46" i="3"/>
  <c r="D46" i="3"/>
  <c r="C46" i="3"/>
  <c r="G44" i="3"/>
  <c r="D44" i="3"/>
  <c r="C44" i="3"/>
  <c r="G43" i="3"/>
  <c r="D43" i="3"/>
  <c r="C43" i="3"/>
  <c r="G42" i="3"/>
  <c r="D42" i="3"/>
  <c r="C42" i="3"/>
  <c r="G41" i="3"/>
  <c r="D41" i="3"/>
  <c r="C41" i="3"/>
  <c r="G40" i="3"/>
  <c r="D40" i="3"/>
  <c r="C40" i="3"/>
  <c r="G39" i="3"/>
  <c r="D39" i="3"/>
  <c r="C39" i="3"/>
  <c r="G37" i="3"/>
  <c r="D37" i="3"/>
  <c r="C37" i="3"/>
  <c r="G36" i="3"/>
  <c r="D36" i="3"/>
  <c r="C36" i="3"/>
  <c r="G35" i="3"/>
  <c r="D35" i="3"/>
  <c r="C35" i="3"/>
  <c r="G33" i="3"/>
  <c r="D33" i="3"/>
  <c r="C33" i="3"/>
  <c r="G32" i="3"/>
  <c r="D32" i="3"/>
  <c r="C32" i="3"/>
  <c r="G31" i="3"/>
  <c r="D31" i="3"/>
  <c r="C31" i="3"/>
  <c r="G30" i="3"/>
  <c r="D30" i="3"/>
  <c r="C30" i="3"/>
  <c r="G29" i="3"/>
  <c r="D29" i="3"/>
  <c r="C29" i="3"/>
  <c r="G43" i="2"/>
  <c r="F37" i="3" s="1"/>
  <c r="K42" i="2"/>
  <c r="L42" i="2" s="1"/>
  <c r="G42" i="2"/>
  <c r="F36" i="3" s="1"/>
  <c r="E37" i="3" l="1"/>
  <c r="E36" i="3"/>
  <c r="K62" i="2" l="1"/>
  <c r="L62" i="2" s="1"/>
  <c r="G62" i="2"/>
  <c r="E56" i="3" l="1"/>
  <c r="F56" i="3"/>
  <c r="K81" i="2"/>
  <c r="L81" i="2" s="1"/>
  <c r="G81" i="2"/>
  <c r="E75" i="3" l="1"/>
  <c r="F75" i="3"/>
  <c r="K133" i="2"/>
  <c r="L133" i="2" s="1"/>
  <c r="G133" i="2"/>
  <c r="K126" i="2"/>
  <c r="L126" i="2" s="1"/>
  <c r="G126" i="2"/>
  <c r="K114" i="2"/>
  <c r="L114" i="2" s="1"/>
  <c r="G114" i="2"/>
  <c r="K145" i="2" l="1"/>
  <c r="L145" i="2" s="1"/>
  <c r="G145" i="2"/>
  <c r="B50" i="3" l="1"/>
  <c r="K58" i="2"/>
  <c r="L58" i="2" s="1"/>
  <c r="G58" i="2"/>
  <c r="K57" i="2"/>
  <c r="L57" i="2" s="1"/>
  <c r="G57" i="2"/>
  <c r="K56" i="2"/>
  <c r="L56" i="2" s="1"/>
  <c r="F51" i="3" l="1"/>
  <c r="E51" i="3"/>
  <c r="F52" i="3"/>
  <c r="E52" i="3"/>
  <c r="K61" i="2" l="1"/>
  <c r="L61" i="2" s="1"/>
  <c r="G61" i="2"/>
  <c r="F55" i="3" l="1"/>
  <c r="E55" i="3"/>
  <c r="K129" i="2" l="1"/>
  <c r="L129" i="2" s="1"/>
  <c r="G129" i="2"/>
  <c r="K148" i="2" l="1"/>
  <c r="L148" i="2" s="1"/>
  <c r="G148" i="2"/>
  <c r="K141" i="2"/>
  <c r="L141" i="2" s="1"/>
  <c r="G141" i="2"/>
  <c r="K124" i="2"/>
  <c r="L124" i="2" s="1"/>
  <c r="G124" i="2"/>
  <c r="K77" i="2"/>
  <c r="L77" i="2" s="1"/>
  <c r="G77" i="2"/>
  <c r="K117" i="2"/>
  <c r="L117" i="2" s="1"/>
  <c r="G117" i="2"/>
  <c r="K116" i="2"/>
  <c r="L116" i="2" s="1"/>
  <c r="G116" i="2"/>
  <c r="G115" i="2"/>
  <c r="K115" i="2"/>
  <c r="L115" i="2" s="1"/>
  <c r="E71" i="3" l="1"/>
  <c r="F71" i="3"/>
  <c r="K71" i="2" l="1"/>
  <c r="L71" i="2" s="1"/>
  <c r="G71" i="2"/>
  <c r="K65" i="2"/>
  <c r="L65" i="2" s="1"/>
  <c r="G65" i="2"/>
  <c r="K63" i="2"/>
  <c r="L63" i="2" s="1"/>
  <c r="G63" i="2"/>
  <c r="F65" i="3" l="1"/>
  <c r="E65" i="3"/>
  <c r="F57" i="3"/>
  <c r="E57" i="3"/>
  <c r="F59" i="3"/>
  <c r="E59" i="3"/>
  <c r="K55" i="2"/>
  <c r="L55" i="2" s="1"/>
  <c r="G55" i="2"/>
  <c r="K46" i="2"/>
  <c r="L46" i="2" s="1"/>
  <c r="G46" i="2"/>
  <c r="K39" i="2"/>
  <c r="L39" i="2" s="1"/>
  <c r="G39" i="2"/>
  <c r="K38" i="2"/>
  <c r="L38" i="2" s="1"/>
  <c r="G38" i="2"/>
  <c r="K37" i="2"/>
  <c r="L37" i="2" s="1"/>
  <c r="G37" i="2"/>
  <c r="K36" i="2"/>
  <c r="L36" i="2" s="1"/>
  <c r="G36" i="2"/>
  <c r="F32" i="3" l="1"/>
  <c r="E32" i="3"/>
  <c r="F30" i="3"/>
  <c r="E30" i="3"/>
  <c r="E33" i="3"/>
  <c r="F33" i="3"/>
  <c r="F49" i="3"/>
  <c r="E49" i="3"/>
  <c r="F31" i="3"/>
  <c r="E31" i="3"/>
  <c r="E40" i="3"/>
  <c r="F40" i="3"/>
  <c r="G151" i="2"/>
  <c r="G150" i="2"/>
  <c r="G147" i="2"/>
  <c r="G138" i="2"/>
  <c r="G137" i="2"/>
  <c r="G136" i="2"/>
  <c r="G134" i="2"/>
  <c r="G132" i="2"/>
  <c r="G131" i="2"/>
  <c r="G130" i="2"/>
  <c r="G128" i="2"/>
  <c r="G127" i="2"/>
  <c r="G123" i="2"/>
  <c r="G122" i="2"/>
  <c r="G121" i="2"/>
  <c r="G120" i="2"/>
  <c r="G119" i="2"/>
  <c r="G50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85" i="2"/>
  <c r="G82" i="2"/>
  <c r="F76" i="3" s="1"/>
  <c r="G74" i="2"/>
  <c r="G73" i="2"/>
  <c r="G69" i="2"/>
  <c r="G70" i="2"/>
  <c r="G66" i="2"/>
  <c r="G64" i="2"/>
  <c r="G52" i="2"/>
  <c r="G53" i="2"/>
  <c r="G47" i="2"/>
  <c r="G60" i="2"/>
  <c r="G45" i="2"/>
  <c r="G41" i="2"/>
  <c r="E46" i="3" l="1"/>
  <c r="F46" i="3"/>
  <c r="F64" i="3"/>
  <c r="E64" i="3"/>
  <c r="F44" i="3"/>
  <c r="E44" i="3"/>
  <c r="F63" i="3"/>
  <c r="E63" i="3"/>
  <c r="F39" i="3"/>
  <c r="E39" i="3"/>
  <c r="F67" i="3"/>
  <c r="E67" i="3"/>
  <c r="F54" i="3"/>
  <c r="E54" i="3"/>
  <c r="F60" i="3"/>
  <c r="E60" i="3"/>
  <c r="E68" i="3"/>
  <c r="F68" i="3"/>
  <c r="F47" i="3"/>
  <c r="E47" i="3"/>
  <c r="E76" i="3"/>
  <c r="F79" i="3"/>
  <c r="E79" i="3"/>
  <c r="F35" i="3"/>
  <c r="E35" i="3"/>
  <c r="F58" i="3"/>
  <c r="E58" i="3"/>
  <c r="F41" i="3"/>
  <c r="E41" i="3"/>
  <c r="K138" i="2"/>
  <c r="L138" i="2" s="1"/>
  <c r="K137" i="2"/>
  <c r="L137" i="2" s="1"/>
  <c r="K132" i="2"/>
  <c r="L132" i="2" s="1"/>
  <c r="K122" i="2"/>
  <c r="L122" i="2" s="1"/>
  <c r="K105" i="2"/>
  <c r="L105" i="2" s="1"/>
  <c r="K104" i="2"/>
  <c r="L104" i="2" s="1"/>
  <c r="K98" i="2"/>
  <c r="L98" i="2" s="1"/>
  <c r="K102" i="2"/>
  <c r="L102" i="2" s="1"/>
  <c r="B53" i="3"/>
  <c r="K59" i="2"/>
  <c r="L59" i="2" s="1"/>
  <c r="K49" i="2"/>
  <c r="L49" i="2" s="1"/>
  <c r="G49" i="2"/>
  <c r="K48" i="2"/>
  <c r="L48" i="2" s="1"/>
  <c r="G48" i="2"/>
  <c r="F43" i="3" l="1"/>
  <c r="E43" i="3"/>
  <c r="F42" i="3"/>
  <c r="E42" i="3"/>
  <c r="B90" i="3"/>
  <c r="B61" i="3"/>
  <c r="K130" i="2"/>
  <c r="L130" i="2" s="1"/>
  <c r="K123" i="2"/>
  <c r="L123" i="2" s="1"/>
  <c r="K103" i="2"/>
  <c r="L103" i="2" s="1"/>
  <c r="K101" i="2"/>
  <c r="L101" i="2" s="1"/>
  <c r="K96" i="2"/>
  <c r="L96" i="2" s="1"/>
  <c r="K70" i="2"/>
  <c r="L70" i="2" s="1"/>
  <c r="K67" i="2"/>
  <c r="L67" i="2" s="1"/>
  <c r="K66" i="2" l="1"/>
  <c r="L66" i="2" s="1"/>
  <c r="K131" i="2" l="1"/>
  <c r="L131" i="2" s="1"/>
  <c r="K128" i="2"/>
  <c r="L128" i="2" s="1"/>
  <c r="K127" i="2"/>
  <c r="L127" i="2" s="1"/>
  <c r="D10" i="3" l="1"/>
  <c r="D6" i="3" l="1"/>
  <c r="K85" i="2" l="1"/>
  <c r="L85" i="2" s="1"/>
  <c r="K82" i="2"/>
  <c r="L82" i="2" s="1"/>
  <c r="K74" i="2" l="1"/>
  <c r="L74" i="2" s="1"/>
  <c r="K73" i="2"/>
  <c r="L73" i="2" s="1"/>
  <c r="K136" i="2" l="1"/>
  <c r="L136" i="2" s="1"/>
  <c r="K134" i="2"/>
  <c r="L134" i="2" s="1"/>
  <c r="K121" i="2" l="1"/>
  <c r="L121" i="2" s="1"/>
  <c r="K99" i="2"/>
  <c r="L99" i="2" s="1"/>
  <c r="K52" i="2" l="1"/>
  <c r="L52" i="2" s="1"/>
  <c r="K100" i="2" l="1"/>
  <c r="L100" i="2" s="1"/>
  <c r="K110" i="2"/>
  <c r="L110" i="2" s="1"/>
  <c r="K109" i="2"/>
  <c r="L109" i="2" s="1"/>
  <c r="K108" i="2"/>
  <c r="L108" i="2" s="1"/>
  <c r="K107" i="2"/>
  <c r="L107" i="2" s="1"/>
  <c r="K69" i="2"/>
  <c r="L69" i="2" s="1"/>
  <c r="K60" i="2"/>
  <c r="L60" i="2" s="1"/>
  <c r="K151" i="2"/>
  <c r="L151" i="2" s="1"/>
  <c r="K150" i="2"/>
  <c r="L150" i="2" s="1"/>
  <c r="K53" i="2"/>
  <c r="L53" i="2" s="1"/>
  <c r="K47" i="2"/>
  <c r="L47" i="2" s="1"/>
  <c r="K45" i="2"/>
  <c r="L45" i="2" s="1"/>
  <c r="K41" i="2"/>
  <c r="L41" i="2" s="1"/>
  <c r="K35" i="2"/>
  <c r="L35" i="2" s="1"/>
  <c r="K34" i="2"/>
  <c r="L34" i="2" s="1"/>
  <c r="L152" i="2" l="1"/>
  <c r="B147" i="3" s="1"/>
  <c r="G35" i="2" l="1"/>
  <c r="B9" i="3"/>
  <c r="E9" i="3"/>
  <c r="E8" i="3"/>
  <c r="E7" i="3"/>
  <c r="B8" i="3"/>
  <c r="B6" i="3"/>
  <c r="F29" i="3" l="1"/>
  <c r="F146" i="3" s="1"/>
  <c r="E29" i="3"/>
  <c r="F147" i="3" l="1"/>
  <c r="F148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</futureMetadata>
  <valueMetadata count="3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</valueMetadata>
</metadata>
</file>

<file path=xl/sharedStrings.xml><?xml version="1.0" encoding="utf-8"?>
<sst xmlns="http://schemas.openxmlformats.org/spreadsheetml/2006/main" count="588" uniqueCount="393">
  <si>
    <t>Item</t>
  </si>
  <si>
    <t># per box</t>
  </si>
  <si>
    <t>Wooden Planter 18"</t>
  </si>
  <si>
    <t>Wooden Planter 9"</t>
  </si>
  <si>
    <t>UPC</t>
  </si>
  <si>
    <t>Cost Each</t>
  </si>
  <si>
    <t>Picture</t>
  </si>
  <si>
    <t>Box Cost</t>
  </si>
  <si>
    <t>Standard Items</t>
  </si>
  <si>
    <r>
      <t>Cement Round Distressed</t>
    </r>
    <r>
      <rPr>
        <sz val="10"/>
        <color theme="1"/>
        <rFont val="Arial"/>
        <family val="2"/>
      </rPr>
      <t xml:space="preserve"> - 2.5"x2.5" </t>
    </r>
  </si>
  <si>
    <t>Extended</t>
  </si>
  <si>
    <t>Cases Ordered</t>
  </si>
  <si>
    <t>Case Cost</t>
  </si>
  <si>
    <t>Qty Per Box</t>
  </si>
  <si>
    <t>Order Summary</t>
  </si>
  <si>
    <t>P.O. Box 187   Greenback, TN 37742</t>
  </si>
  <si>
    <t>Website : www.popesplantfarm.com</t>
  </si>
  <si>
    <t>Company Name</t>
  </si>
  <si>
    <t>City</t>
  </si>
  <si>
    <t>State</t>
  </si>
  <si>
    <t>Zip</t>
  </si>
  <si>
    <t>Shipping Address</t>
  </si>
  <si>
    <t>Street</t>
  </si>
  <si>
    <t>Phone Number</t>
  </si>
  <si>
    <t>Order Placed By</t>
  </si>
  <si>
    <t>Ordered By</t>
  </si>
  <si>
    <t>Phone #</t>
  </si>
  <si>
    <t>Deliver To:</t>
  </si>
  <si>
    <t>Order Date</t>
  </si>
  <si>
    <t>Total</t>
  </si>
  <si>
    <t>Freight %</t>
  </si>
  <si>
    <t>Subtotal</t>
  </si>
  <si>
    <t>Freight</t>
  </si>
  <si>
    <t>Succulent Plug Tray (50 plugs per tray)</t>
  </si>
  <si>
    <t>Tel : (865) 977-6942, Fax : (865) 982-7887, Email : succulents@popesplantfarm.com</t>
  </si>
  <si>
    <t>In Stock</t>
  </si>
  <si>
    <t>We reserve the right to substitute similar items if needed unless specififed by customer.</t>
  </si>
  <si>
    <t>Succulents - Box Form</t>
  </si>
  <si>
    <t>Assorted 2.5" Succulent Combos</t>
  </si>
  <si>
    <t>y</t>
  </si>
  <si>
    <t>Each Weight</t>
  </si>
  <si>
    <t>Total Weight</t>
  </si>
  <si>
    <t>Weight ordered</t>
  </si>
  <si>
    <t>6" Whiskey Barrel Planter (plastic)</t>
  </si>
  <si>
    <t xml:space="preserve">Visible damage to racks or boxes must be noted with driver at time of delivery.  Claims must be reported within 48 hours of receiving shipment.  </t>
  </si>
  <si>
    <t>Jikka Cylinder 5"</t>
  </si>
  <si>
    <t>2" Mini Succulent (shipped as 1 flat of 32) - Assorted varieties.</t>
  </si>
  <si>
    <t>Ship Date</t>
  </si>
  <si>
    <t>Email</t>
  </si>
  <si>
    <t>3.5" Succulent (shipped as 3 flats of 6)</t>
  </si>
  <si>
    <t xml:space="preserve">8" Savannah Planter
</t>
  </si>
  <si>
    <t># of Boxes</t>
  </si>
  <si>
    <t>Ceramic Cat 4" (ND)</t>
  </si>
  <si>
    <r>
      <t>Cement Round Distressed Bowl</t>
    </r>
    <r>
      <rPr>
        <sz val="10"/>
        <color theme="1"/>
        <rFont val="Arial"/>
        <family val="2"/>
      </rPr>
      <t xml:space="preserve"> - 5" x 3.5"</t>
    </r>
  </si>
  <si>
    <r>
      <t xml:space="preserve">Cement Round Distressed Bowl </t>
    </r>
    <r>
      <rPr>
        <sz val="10"/>
        <color theme="1"/>
        <rFont val="Arial"/>
        <family val="2"/>
      </rPr>
      <t xml:space="preserve">- 10"x4" </t>
    </r>
  </si>
  <si>
    <t>Ceramic Dog 3" (ND)</t>
  </si>
  <si>
    <r>
      <t xml:space="preserve">Cement Round Distressed </t>
    </r>
    <r>
      <rPr>
        <sz val="10"/>
        <color theme="1"/>
        <rFont val="Arial"/>
        <family val="2"/>
      </rPr>
      <t>- 4.5"x4"</t>
    </r>
  </si>
  <si>
    <r>
      <t xml:space="preserve">Saratoga Round 3" - (ND) </t>
    </r>
    <r>
      <rPr>
        <sz val="10"/>
        <color theme="1"/>
        <rFont val="Arial"/>
        <family val="2"/>
      </rPr>
      <t>6 patterns</t>
    </r>
  </si>
  <si>
    <r>
      <t xml:space="preserve">Saratoga Round 6.5" - (ND) </t>
    </r>
    <r>
      <rPr>
        <sz val="10"/>
        <color theme="1"/>
        <rFont val="Arial"/>
        <family val="2"/>
      </rPr>
      <t>6 patterns</t>
    </r>
  </si>
  <si>
    <t>Item #</t>
  </si>
  <si>
    <t>91089-B</t>
  </si>
  <si>
    <t>68586-B</t>
  </si>
  <si>
    <t>91506-B</t>
  </si>
  <si>
    <t>91414-B</t>
  </si>
  <si>
    <t>91487-B</t>
  </si>
  <si>
    <t>91164-B</t>
  </si>
  <si>
    <t>91099-B</t>
  </si>
  <si>
    <t>91165-B</t>
  </si>
  <si>
    <t>91483-B</t>
  </si>
  <si>
    <t>91223-B</t>
  </si>
  <si>
    <t>91236-B</t>
  </si>
  <si>
    <t>91237-B</t>
  </si>
  <si>
    <t>91303-B</t>
  </si>
  <si>
    <t>91235-B</t>
  </si>
  <si>
    <t>91476-B</t>
  </si>
  <si>
    <t>91380-B</t>
  </si>
  <si>
    <t>91582-B</t>
  </si>
  <si>
    <t>91583-B</t>
  </si>
  <si>
    <t>91351-B</t>
  </si>
  <si>
    <t>91352-B</t>
  </si>
  <si>
    <t>Succulent Greenhouse:</t>
  </si>
  <si>
    <t>736 Alcoa Trail, Maryville TN 37804</t>
  </si>
  <si>
    <t>Main Office:</t>
  </si>
  <si>
    <t>PO Box 187, Greenback TN 37742</t>
  </si>
  <si>
    <t>Website: www.popesplantfarm.com</t>
  </si>
  <si>
    <t>Tel: (865) 856-8099 ext. 1</t>
  </si>
  <si>
    <r>
      <t xml:space="preserve">Stoneware Unicorn 5" (ND)
</t>
    </r>
    <r>
      <rPr>
        <sz val="10"/>
        <rFont val="Arial"/>
        <family val="2"/>
      </rPr>
      <t>Assorted Teal, Coral, Green, and White</t>
    </r>
  </si>
  <si>
    <t>92159-B</t>
  </si>
  <si>
    <t>92160-B</t>
  </si>
  <si>
    <t>Tel: (865) 856-8099 ext. 5 Fax (865) 982-7887</t>
  </si>
  <si>
    <t>92175-B</t>
  </si>
  <si>
    <t>92177-B</t>
  </si>
  <si>
    <t>92178-B</t>
  </si>
  <si>
    <t>92176-B</t>
  </si>
  <si>
    <t>Ribbed Glazed 3.5"</t>
  </si>
  <si>
    <r>
      <t xml:space="preserve">6" Succulent HB - </t>
    </r>
    <r>
      <rPr>
        <sz val="10"/>
        <color theme="1"/>
        <rFont val="Arial"/>
        <family val="2"/>
      </rPr>
      <t>Assorted single variety baskets</t>
    </r>
  </si>
  <si>
    <t>92212-B</t>
  </si>
  <si>
    <t>Animals and Novelty Planters</t>
  </si>
  <si>
    <t>Combo Planters</t>
  </si>
  <si>
    <r>
      <t xml:space="preserve">Austin Planter 3.5" - </t>
    </r>
    <r>
      <rPr>
        <sz val="10"/>
        <color theme="1"/>
        <rFont val="Arial"/>
        <family val="2"/>
      </rPr>
      <t>Assorted Patterns and Colors</t>
    </r>
  </si>
  <si>
    <t>92185-B</t>
  </si>
  <si>
    <t>Barn Grey Cube 4"</t>
  </si>
  <si>
    <t>92187-B</t>
  </si>
  <si>
    <r>
      <t xml:space="preserve">Ribbed Glazed 3.5" - 
</t>
    </r>
    <r>
      <rPr>
        <sz val="10"/>
        <color theme="1"/>
        <rFont val="Arial"/>
        <family val="2"/>
      </rPr>
      <t>Assorted Blue &amp; Brown Glazes</t>
    </r>
  </si>
  <si>
    <r>
      <t xml:space="preserve">Ribbed Glazed 6.5" -
</t>
    </r>
    <r>
      <rPr>
        <sz val="10"/>
        <color theme="1"/>
        <rFont val="Arial"/>
        <family val="2"/>
      </rPr>
      <t>Assorted Blue &amp; Brown Glazes</t>
    </r>
  </si>
  <si>
    <r>
      <t xml:space="preserve">Rowan Bowls 5" - 
</t>
    </r>
    <r>
      <rPr>
        <sz val="10"/>
        <color theme="1"/>
        <rFont val="Arial"/>
        <family val="2"/>
      </rPr>
      <t>Green, Blue, and Cream bands of color.</t>
    </r>
  </si>
  <si>
    <t>92188-B</t>
  </si>
  <si>
    <t>Rock Planter 5"</t>
  </si>
  <si>
    <t>2" Mini Succulents</t>
  </si>
  <si>
    <t>Ancient Art Round 6.5" x 3"</t>
  </si>
  <si>
    <t xml:space="preserve">Cement Round Distressed - 2.5"x2.5" </t>
  </si>
  <si>
    <t>Cement Round Distressed - 4.5"x4"</t>
  </si>
  <si>
    <t>Cement Round Distressed Bowl - 5" x 3.5"</t>
  </si>
  <si>
    <t xml:space="preserve">Cement Round Distressed Bowl - 10"x4" </t>
  </si>
  <si>
    <t>Austin Planter 3.5"</t>
  </si>
  <si>
    <t xml:space="preserve">Ribbed Glazed 6.5" </t>
  </si>
  <si>
    <t>Rowan Bowls 5".</t>
  </si>
  <si>
    <t xml:space="preserve">Saratoga Round 3" </t>
  </si>
  <si>
    <t>Saratoga Round 6.5"</t>
  </si>
  <si>
    <t xml:space="preserve">Cement Animal Small </t>
  </si>
  <si>
    <t xml:space="preserve">Stoneware Alpaca 5" </t>
  </si>
  <si>
    <t xml:space="preserve">Ceramic Cat 4" </t>
  </si>
  <si>
    <t xml:space="preserve">Ceramic Dog 3" </t>
  </si>
  <si>
    <t xml:space="preserve">Stoneware Unicorn 5" </t>
  </si>
  <si>
    <t>3.5" Succulent</t>
  </si>
  <si>
    <t xml:space="preserve">6" Succulent HB </t>
  </si>
  <si>
    <t>4.5" Aloe Vera (shipped as flat of 10)</t>
  </si>
  <si>
    <t>92141-B</t>
  </si>
  <si>
    <t>4.5" Aloe Vera</t>
  </si>
  <si>
    <t>Clay Combo 4"</t>
  </si>
  <si>
    <t>70162-B</t>
  </si>
  <si>
    <t>Y</t>
  </si>
  <si>
    <t>Clay Combo 6"</t>
  </si>
  <si>
    <t>70155-B</t>
  </si>
  <si>
    <t>Hanging Planters</t>
  </si>
  <si>
    <t>Cylinder Hanging Ceramic 3.5"</t>
  </si>
  <si>
    <t>92186-B</t>
  </si>
  <si>
    <t>92462-B</t>
  </si>
  <si>
    <t>Teardrop Hanging Planter 4.5"</t>
  </si>
  <si>
    <t>92472-B</t>
  </si>
  <si>
    <t>Baris Pot 4.5"</t>
  </si>
  <si>
    <t>Ceramic Animal Asst 4"</t>
  </si>
  <si>
    <t>Ceramic Animal Assortment 4"</t>
  </si>
  <si>
    <r>
      <t xml:space="preserve">Stoneware Alpaca 5" (ND)
</t>
    </r>
    <r>
      <rPr>
        <sz val="10"/>
        <rFont val="Arial"/>
        <family val="2"/>
      </rPr>
      <t>Assorted Teal, Coral, Green, and White</t>
    </r>
  </si>
  <si>
    <t xml:space="preserve">Ancient Art Round 5" x 4"
</t>
  </si>
  <si>
    <t>91349-B</t>
  </si>
  <si>
    <t>Ancient Art Round 5"</t>
  </si>
  <si>
    <t>Bicolor Clay 3"</t>
  </si>
  <si>
    <t>Bicolor Clay 4.5"</t>
  </si>
  <si>
    <t>92460-B</t>
  </si>
  <si>
    <t>92461-B</t>
  </si>
  <si>
    <t>Blue Tile Round and Square 3"</t>
  </si>
  <si>
    <t>91242-B</t>
  </si>
  <si>
    <t>91484-B</t>
  </si>
  <si>
    <r>
      <t xml:space="preserve">10" Corinthian Trough -
</t>
    </r>
    <r>
      <rPr>
        <sz val="10"/>
        <color theme="1"/>
        <rFont val="Arial"/>
        <family val="2"/>
      </rPr>
      <t>10"L x 3.5" H x 3.5" W</t>
    </r>
    <r>
      <rPr>
        <b/>
        <sz val="10"/>
        <color theme="1"/>
        <rFont val="Arial"/>
        <family val="2"/>
      </rPr>
      <t xml:space="preserve">
</t>
    </r>
  </si>
  <si>
    <t>Corinthian Trough 10"</t>
  </si>
  <si>
    <t xml:space="preserve">Dovah Pot 3.5" </t>
  </si>
  <si>
    <t>91276-B</t>
  </si>
  <si>
    <t>Heart Planter 4"</t>
  </si>
  <si>
    <t>Jikka Cylinder 2.5"</t>
  </si>
  <si>
    <t>91475-B</t>
  </si>
  <si>
    <t>Lattice Print Cement 3.5"</t>
  </si>
  <si>
    <t>92465-B</t>
  </si>
  <si>
    <t>Leaf Pot 3" (3 colors)</t>
  </si>
  <si>
    <t>92467-B</t>
  </si>
  <si>
    <t>Washed Tin Planter 8"</t>
  </si>
  <si>
    <t>91317-B</t>
  </si>
  <si>
    <t>Saguaro Pot 4.5"</t>
  </si>
  <si>
    <t>92468-B</t>
  </si>
  <si>
    <t>Scale Print Cement 3.5"</t>
  </si>
  <si>
    <t>92469-B</t>
  </si>
  <si>
    <t>Seldon Pot 3"</t>
  </si>
  <si>
    <t>92471-B</t>
  </si>
  <si>
    <t>Early Order discounts are not combined with other discounts.  The larger of 2 discounts will be honored.</t>
  </si>
  <si>
    <r>
      <t xml:space="preserve">2" Mini Succulent (shipped as 1 flat of 32) - Assorted Crassula Only (Jade family)
</t>
    </r>
    <r>
      <rPr>
        <sz val="10"/>
        <color theme="1"/>
        <rFont val="Arial"/>
        <family val="2"/>
      </rPr>
      <t>Pictures are examples only.  Individual varieties will vary.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Same UPC as regular assorted 2".</t>
    </r>
  </si>
  <si>
    <t>91089C-B</t>
  </si>
  <si>
    <r>
      <t xml:space="preserve">2" Mini Succulent (shipped as 1 flat of 32) - Assorted Echeveria Only 
</t>
    </r>
    <r>
      <rPr>
        <sz val="10"/>
        <color theme="1"/>
        <rFont val="Arial"/>
        <family val="2"/>
      </rPr>
      <t>Pictures are examples only.  Individual varieties will vary.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Same UPC as regular assorted 2".</t>
    </r>
  </si>
  <si>
    <t>91089E-B</t>
  </si>
  <si>
    <r>
      <t xml:space="preserve">2" Mini Succulent (shipped as 1 flat of 32) - Assorted Haworthia Only
</t>
    </r>
    <r>
      <rPr>
        <sz val="10"/>
        <color theme="1"/>
        <rFont val="Arial"/>
        <family val="2"/>
      </rPr>
      <t>Pictures are examples only.  Individual varieties will vary.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Same UPC as regular assorted 2".</t>
    </r>
  </si>
  <si>
    <t>91089H-B</t>
  </si>
  <si>
    <r>
      <t xml:space="preserve">2" Mini Succulent (shipped as 1 flat of 32) - Assorted Sedums Only - Includes hardy and tropical varieties
</t>
    </r>
    <r>
      <rPr>
        <sz val="10"/>
        <color theme="1"/>
        <rFont val="Arial"/>
        <family val="2"/>
      </rPr>
      <t>Pictures are examples only.  Individual varieties will vary.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Same UPC as regular assorted 2".</t>
    </r>
  </si>
  <si>
    <t>91089S-B</t>
  </si>
  <si>
    <t>2" Mini Succulent - Crassula</t>
  </si>
  <si>
    <t>2" Mini Succulent - Echeveria</t>
  </si>
  <si>
    <t>2" Mini Succulent - Haworthia</t>
  </si>
  <si>
    <t>2" Mini Succulent - Sedum</t>
  </si>
  <si>
    <t xml:space="preserve">6" Succulent (shipped as flat of 6)
</t>
  </si>
  <si>
    <t>70154-B</t>
  </si>
  <si>
    <t xml:space="preserve">6" Succulent   </t>
  </si>
  <si>
    <r>
      <t xml:space="preserve">10" Whitney Planter
</t>
    </r>
    <r>
      <rPr>
        <sz val="10"/>
        <color theme="1"/>
        <rFont val="Arial"/>
        <family val="2"/>
      </rPr>
      <t>(planter color will be antique stone instead of bronze)</t>
    </r>
  </si>
  <si>
    <t>91488-B</t>
  </si>
  <si>
    <t xml:space="preserve">Savannah Planter 8" </t>
  </si>
  <si>
    <t xml:space="preserve">Whiskey Barrel Planter 6" </t>
  </si>
  <si>
    <t>Whitney Planter 10"</t>
  </si>
  <si>
    <r>
      <t>8" Woodland Hanging Basket Succulent Combo</t>
    </r>
    <r>
      <rPr>
        <sz val="10"/>
        <color theme="1"/>
        <rFont val="Arial"/>
        <family val="2"/>
      </rPr>
      <t xml:space="preserve"> - with chain hanger</t>
    </r>
  </si>
  <si>
    <t>91318-B</t>
  </si>
  <si>
    <t>Woodland Succulent HB Combo 8"</t>
  </si>
  <si>
    <t>92473-B</t>
  </si>
  <si>
    <t>Tuxedo Hanging Planter 5"</t>
  </si>
  <si>
    <t>92216-B</t>
  </si>
  <si>
    <t xml:space="preserve">Ceramic Bunnies 4" </t>
  </si>
  <si>
    <r>
      <t xml:space="preserve">Floral Pot 3" - </t>
    </r>
    <r>
      <rPr>
        <sz val="10"/>
        <color theme="1"/>
        <rFont val="Arial"/>
        <family val="2"/>
      </rPr>
      <t>Assorted Colors</t>
    </r>
  </si>
  <si>
    <t>92181-B</t>
  </si>
  <si>
    <t>92182-B</t>
  </si>
  <si>
    <t>Floral Pot 3" - Assorted Colors</t>
  </si>
  <si>
    <t>Floral Pot 4" - Assorted Colors</t>
  </si>
  <si>
    <t>Flower Maiden 4.5"</t>
  </si>
  <si>
    <t>92463-B</t>
  </si>
  <si>
    <t xml:space="preserve">Log Bowl 6.5" </t>
  </si>
  <si>
    <t>91227-B</t>
  </si>
  <si>
    <t>92180-B</t>
  </si>
  <si>
    <t>Strawberry Jar 7"</t>
  </si>
  <si>
    <t>92232-B</t>
  </si>
  <si>
    <t>Watering Can 5"</t>
  </si>
  <si>
    <t>Email: succulents@popesplantfarm.com</t>
  </si>
  <si>
    <t>Ripple Pot 4.5"</t>
  </si>
  <si>
    <t>92496-B</t>
  </si>
  <si>
    <r>
      <t xml:space="preserve">6" Succulent HB - 
</t>
    </r>
    <r>
      <rPr>
        <sz val="14"/>
        <color theme="1"/>
        <rFont val="Arial"/>
        <family val="2"/>
      </rPr>
      <t>String of Pearls only</t>
    </r>
  </si>
  <si>
    <t>6" Succulent HB - String of Pearls Only</t>
  </si>
  <si>
    <t>91165SP-B</t>
  </si>
  <si>
    <t>92142-B</t>
  </si>
  <si>
    <t xml:space="preserve">
3.5"Grafted Cactus (shipped as 3 flats of 6)</t>
  </si>
  <si>
    <t>Skull Planters 4" (ND)</t>
  </si>
  <si>
    <t>91586-B</t>
  </si>
  <si>
    <t>Cactus</t>
  </si>
  <si>
    <t>92508-B</t>
  </si>
  <si>
    <t>3.5"Grafted Cactus</t>
  </si>
  <si>
    <t>Tri Color Ombre 6.5"</t>
  </si>
  <si>
    <t>92215-B</t>
  </si>
  <si>
    <t>Tricolor Ombre 6.5"</t>
  </si>
  <si>
    <t>92528-B</t>
  </si>
  <si>
    <t>92527-B</t>
  </si>
  <si>
    <t>Odessa Pot 4.5"</t>
  </si>
  <si>
    <t>Diamond Pattern 5"</t>
  </si>
  <si>
    <t>92526-B</t>
  </si>
  <si>
    <t>Saguaro Oval 10"</t>
  </si>
  <si>
    <t xml:space="preserve">Ceramic Bunnies  4" (ND) </t>
  </si>
  <si>
    <t>8" Coco Succulent Hanging Basket Combo - with rigid wire hanger</t>
  </si>
  <si>
    <t>91326-B</t>
  </si>
  <si>
    <t>Coco Succulent HB Combo 8"</t>
  </si>
  <si>
    <t>o</t>
  </si>
  <si>
    <t>92584-B</t>
  </si>
  <si>
    <t>3.5" Assorted Succulent Deco Pot</t>
  </si>
  <si>
    <r>
      <t xml:space="preserve">3.5" Succulent  - Assorted Sempervivum Only
</t>
    </r>
    <r>
      <rPr>
        <sz val="10"/>
        <color theme="1"/>
        <rFont val="Arial"/>
        <family val="2"/>
      </rPr>
      <t>Hardy Hens &amp; Chicks</t>
    </r>
  </si>
  <si>
    <t>68586HC-B</t>
  </si>
  <si>
    <t>3.5" Succulent - Sempervivum</t>
  </si>
  <si>
    <r>
      <t xml:space="preserve">Customers must be able to accept a semi and have a forklift to unload at time of delivery.
Visible damage to racks or boxes must be noted with driver at time of delivery. 
</t>
    </r>
    <r>
      <rPr>
        <b/>
        <u/>
        <sz val="12"/>
        <rFont val="Arial"/>
        <family val="2"/>
      </rPr>
      <t>Claims must be reported within 48 hours of receiving shipment.</t>
    </r>
  </si>
  <si>
    <t>Circle Pot 4.5"</t>
  </si>
  <si>
    <t>92588-B</t>
  </si>
  <si>
    <t>Buddha Head 4.5"</t>
  </si>
  <si>
    <t>92597-B</t>
  </si>
  <si>
    <t>Daisy Bowl 6.5"</t>
  </si>
  <si>
    <t>92598-B</t>
  </si>
  <si>
    <t>Daisy Pot 2.5"</t>
  </si>
  <si>
    <t>92599-B</t>
  </si>
  <si>
    <t>Eva Face Pot 3.5"</t>
  </si>
  <si>
    <t>92604-B</t>
  </si>
  <si>
    <t>Greenbrier Bowl 6.5"</t>
  </si>
  <si>
    <t>92601-B</t>
  </si>
  <si>
    <t>Metal Trough 15"</t>
  </si>
  <si>
    <t>92602-B</t>
  </si>
  <si>
    <t>Stoneware Elephant 5"</t>
  </si>
  <si>
    <t>92605-B</t>
  </si>
  <si>
    <t>Stoneware Hedgehog 4.75"</t>
  </si>
  <si>
    <t>92607-B</t>
  </si>
  <si>
    <t>92606-B</t>
  </si>
  <si>
    <t>White Oval 9"</t>
  </si>
  <si>
    <t>91563-B</t>
  </si>
  <si>
    <t>92608-B</t>
  </si>
  <si>
    <r>
      <rPr>
        <b/>
        <sz val="10"/>
        <rFont val="Arial"/>
        <family val="2"/>
      </rPr>
      <t>Cement Animal Smal</t>
    </r>
    <r>
      <rPr>
        <sz val="10"/>
        <rFont val="Arial"/>
        <family val="2"/>
      </rPr>
      <t>l (6 assorted styles) - Bird, Frog, Cat, Rabbit, Snail and Turtle</t>
    </r>
  </si>
  <si>
    <t>Email orders to succulents@popesplantfarm.com
Contacts - Office - Claudia Sebring - claudia@popesplantfarm.com / Sales - Sara Melton - smelton@popesplantfarm.com</t>
  </si>
  <si>
    <t>Daisy Bowl 6.5" - 3 color assortment</t>
  </si>
  <si>
    <t>Daisy Pot 2.5" - 3 color assortment</t>
  </si>
  <si>
    <t>If combining racks with boxed items you must have a minimum of 6 boxes and the shelves on the rack still must be full.</t>
  </si>
  <si>
    <t xml:space="preserve">All shipments are FOB Maryville, Tennessee.  All racks must ship with full shelves - 5 shelves (10 - 1/2 shelves).  Minimum order is $1000.00.  Customer must be able to accept a semi and have a forklift to unload at time of delivery.                         </t>
  </si>
  <si>
    <r>
      <t xml:space="preserve">3.5" Asssorted Succulent Deco Pot
</t>
    </r>
    <r>
      <rPr>
        <b/>
        <sz val="10"/>
        <color rgb="FFC00000"/>
        <rFont val="Arial"/>
        <family val="2"/>
      </rPr>
      <t>This is not a combo.  1 succulent in each pot.</t>
    </r>
  </si>
  <si>
    <t>Tri Color Ombre 4.5" - Succulent Combo</t>
  </si>
  <si>
    <t>Terra Jar 4.5"  - Succulent Combo</t>
  </si>
  <si>
    <t>92210-B</t>
  </si>
  <si>
    <t>92214-B</t>
  </si>
  <si>
    <t>Eros Pot 4.25"</t>
  </si>
  <si>
    <t>Buddha Head Planter 4.5"</t>
  </si>
  <si>
    <t>Striped Jar 4.5"</t>
  </si>
  <si>
    <t>Gothic Skull 3.5"</t>
  </si>
  <si>
    <t>92593-B</t>
  </si>
  <si>
    <r>
      <t xml:space="preserve">2" Mini Succulent (shipped as 1 flat of 32) - Assorted Strings and Trailers Only - Includes hardy and tropical varieties
</t>
    </r>
    <r>
      <rPr>
        <sz val="10"/>
        <color theme="1"/>
        <rFont val="Arial"/>
        <family val="2"/>
      </rPr>
      <t>Pictures are examples only.  Individual varieties will vary.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Same UPC as regular assorted 2".</t>
    </r>
  </si>
  <si>
    <t xml:space="preserve">Rock Planter 5" </t>
  </si>
  <si>
    <t xml:space="preserve">2" Cactus </t>
  </si>
  <si>
    <t>Ceramic Cat Oval 6" x 3" - New!</t>
  </si>
  <si>
    <t>92646-B</t>
  </si>
  <si>
    <t>Ceramic Cat Oval 6" x 3"</t>
  </si>
  <si>
    <t>2" Mini Succulent - Strings and Trailers</t>
  </si>
  <si>
    <t>no</t>
  </si>
  <si>
    <t>Shohin 5" Pot with Saucer -
8 assorted colors</t>
  </si>
  <si>
    <t>Shohin 7" Pot with Saucer  -
6 assorted colors</t>
  </si>
  <si>
    <t>92699-B</t>
  </si>
  <si>
    <t>Shohin 5" Pot with Saucer</t>
  </si>
  <si>
    <t>Shohin 7" Pot with Saucer</t>
  </si>
  <si>
    <t>4" Succulent Combo (in grower pot)</t>
  </si>
  <si>
    <t>92667-B</t>
  </si>
  <si>
    <t>4" Succulent Combo - Grower pot</t>
  </si>
  <si>
    <r>
      <t xml:space="preserve">Strawberry Jar 7" - </t>
    </r>
    <r>
      <rPr>
        <sz val="10"/>
        <color theme="1"/>
        <rFont val="Arial"/>
        <family val="2"/>
      </rPr>
      <t>Assorted Colors</t>
    </r>
    <r>
      <rPr>
        <b/>
        <sz val="10"/>
        <color theme="1"/>
        <rFont val="Arial"/>
        <family val="2"/>
      </rPr>
      <t xml:space="preserve">
</t>
    </r>
  </si>
  <si>
    <t>Tuxedo Hanging Ceramic 5"</t>
  </si>
  <si>
    <r>
      <t xml:space="preserve">Baris Pot </t>
    </r>
    <r>
      <rPr>
        <sz val="10"/>
        <color theme="1"/>
        <rFont val="Arial"/>
        <family val="2"/>
      </rPr>
      <t>- 4.5"x4"</t>
    </r>
  </si>
  <si>
    <r>
      <t xml:space="preserve">Dovah Pot 3.5" - 
</t>
    </r>
    <r>
      <rPr>
        <sz val="10"/>
        <color theme="1"/>
        <rFont val="Arial"/>
        <family val="2"/>
      </rPr>
      <t>5 Assorted Patterns</t>
    </r>
  </si>
  <si>
    <t xml:space="preserve">Watering Can 5" </t>
  </si>
  <si>
    <t>Fox Stoneware 4.5"</t>
  </si>
  <si>
    <t>Owl Stoneware 4"</t>
  </si>
  <si>
    <t>92748-B</t>
  </si>
  <si>
    <t>92749-B</t>
  </si>
  <si>
    <t xml:space="preserve">Ancient Art Round 2.5"
</t>
  </si>
  <si>
    <t>92145-B</t>
  </si>
  <si>
    <t>Ancient Art Round 2.5"</t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</si>
  <si>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Owl Stoneware 4"</t>
    </r>
  </si>
  <si>
    <t>92698-B</t>
  </si>
  <si>
    <r>
      <rPr>
        <b/>
        <sz val="16"/>
        <rFont val="Arial"/>
        <family val="2"/>
      </rPr>
      <t xml:space="preserve">Minimum Order $1000.00.   </t>
    </r>
    <r>
      <rPr>
        <b/>
        <sz val="12"/>
        <rFont val="Arial"/>
        <family val="2"/>
      </rPr>
      <t xml:space="preserve">
Orders will always ship on a Monday.   FOB Maryville, TN.    (ND) - no drainage hole</t>
    </r>
  </si>
  <si>
    <t>New Items Available Spring 2026 (March 1)</t>
  </si>
  <si>
    <t>Boho Blossom 3.5"</t>
  </si>
  <si>
    <t>Ceramic Frog 6"</t>
  </si>
  <si>
    <t>Ceramic Groove 4.25"</t>
  </si>
  <si>
    <t>Ceramic Mouse 5"</t>
  </si>
  <si>
    <t>Ceramic Snail 6"</t>
  </si>
  <si>
    <t>Ceramic Turtle 6"</t>
  </si>
  <si>
    <t>Clay Bowl 7.5"</t>
  </si>
  <si>
    <t>Etched Clay 4.5"</t>
  </si>
  <si>
    <t>Impressionist Bowl 5.5"</t>
  </si>
  <si>
    <t>Metro Glaze 3"</t>
  </si>
  <si>
    <t>Southwest Color Block 4.5 inch</t>
  </si>
  <si>
    <t>Tuscan Pot 4.3"</t>
  </si>
  <si>
    <t>Tuscan Ridged 4.3"</t>
  </si>
  <si>
    <t>Tuscan Square 4.3"</t>
  </si>
  <si>
    <t>VW Bus 7.5" x 4"</t>
  </si>
  <si>
    <t>92753-B</t>
  </si>
  <si>
    <t>92761-B</t>
  </si>
  <si>
    <t>92754-B</t>
  </si>
  <si>
    <t>92759-B</t>
  </si>
  <si>
    <t>92758-B</t>
  </si>
  <si>
    <t>92760-B</t>
  </si>
  <si>
    <t>92762-B</t>
  </si>
  <si>
    <t>92757-B</t>
  </si>
  <si>
    <t>92755-B</t>
  </si>
  <si>
    <t>92752-B</t>
  </si>
  <si>
    <t>92756-B</t>
  </si>
  <si>
    <t>92763-B</t>
  </si>
  <si>
    <t>92764-B</t>
  </si>
  <si>
    <t>92765-B</t>
  </si>
  <si>
    <t>92766-B</t>
  </si>
  <si>
    <t>New Items Available Spring 2026</t>
  </si>
  <si>
    <t>91089ST-B</t>
  </si>
  <si>
    <r>
      <t xml:space="preserve">Saratoga Round 5" - (ND) </t>
    </r>
    <r>
      <rPr>
        <sz val="10"/>
        <color theme="1"/>
        <rFont val="Arial"/>
        <family val="2"/>
      </rPr>
      <t>6 patterns</t>
    </r>
  </si>
  <si>
    <t>92781-B</t>
  </si>
  <si>
    <t xml:space="preserve">Saratoga Round 5" </t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</si>
  <si>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Fox Stoneware 4.5"  - </t>
    </r>
    <r>
      <rPr>
        <b/>
        <sz val="14"/>
        <color rgb="FFFF0000"/>
        <rFont val="Arial"/>
        <family val="2"/>
      </rPr>
      <t>Available after April 1st</t>
    </r>
  </si>
  <si>
    <r>
      <t xml:space="preserve">Floral Pot 4" - </t>
    </r>
    <r>
      <rPr>
        <sz val="10"/>
        <color theme="1"/>
        <rFont val="Arial"/>
        <family val="2"/>
      </rPr>
      <t>Assorted Colors</t>
    </r>
  </si>
  <si>
    <t>Rustic Planters - Assorted Colors</t>
  </si>
  <si>
    <r>
      <t xml:space="preserve">Rustic Boot Mini - </t>
    </r>
    <r>
      <rPr>
        <sz val="10"/>
        <color theme="1"/>
        <rFont val="Arial"/>
        <family val="2"/>
      </rPr>
      <t>7" L x 4" W x 7" L</t>
    </r>
  </si>
  <si>
    <t>91499-B</t>
  </si>
  <si>
    <r>
      <t xml:space="preserve">Rustic Chata Mini </t>
    </r>
    <r>
      <rPr>
        <sz val="10"/>
        <color theme="1"/>
        <rFont val="Arial"/>
        <family val="2"/>
      </rPr>
      <t>- 7" W x 5" H</t>
    </r>
  </si>
  <si>
    <t>91163-B</t>
  </si>
  <si>
    <r>
      <t>Rustic Elephant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Mini</t>
    </r>
    <r>
      <rPr>
        <sz val="10"/>
        <color theme="1"/>
        <rFont val="Arial"/>
        <family val="2"/>
      </rPr>
      <t xml:space="preserve"> - 6" L x 6.5" W" x 9" H</t>
    </r>
  </si>
  <si>
    <t>92489-B</t>
  </si>
  <si>
    <r>
      <t>Rustic Laying Cat</t>
    </r>
    <r>
      <rPr>
        <sz val="10"/>
        <color theme="1"/>
        <rFont val="Arial"/>
        <family val="2"/>
      </rPr>
      <t xml:space="preserve"> Mini - 9" L x 6" W" x 5" H</t>
    </r>
  </si>
  <si>
    <t>92491-B</t>
  </si>
  <si>
    <r>
      <t xml:space="preserve">Rustic Oval Owl Mini - </t>
    </r>
    <r>
      <rPr>
        <sz val="10"/>
        <color theme="1"/>
        <rFont val="Arial"/>
        <family val="2"/>
      </rPr>
      <t>5" L x 4" W x 5" H</t>
    </r>
  </si>
  <si>
    <t>91382-B</t>
  </si>
  <si>
    <r>
      <t xml:space="preserve">Rustic Standing Pig Mini - </t>
    </r>
    <r>
      <rPr>
        <sz val="10"/>
        <color theme="1"/>
        <rFont val="Arial"/>
        <family val="2"/>
      </rPr>
      <t>8" L x 5" W x 5.5" H</t>
    </r>
  </si>
  <si>
    <t>91383-B</t>
  </si>
  <si>
    <r>
      <t>Rustic Rabbit Large</t>
    </r>
    <r>
      <rPr>
        <sz val="10"/>
        <color theme="1"/>
        <rFont val="Arial"/>
        <family val="2"/>
      </rPr>
      <t xml:space="preserve"> - 11" L x 8.5" W x 7.5" H</t>
    </r>
  </si>
  <si>
    <t>91066-B</t>
  </si>
  <si>
    <r>
      <t>Rustic Rabbit Small</t>
    </r>
    <r>
      <rPr>
        <sz val="10"/>
        <color theme="1"/>
        <rFont val="Arial"/>
        <family val="2"/>
      </rPr>
      <t xml:space="preserve"> - 8" L x 5.5" W x 5.75" H</t>
    </r>
    <r>
      <rPr>
        <b/>
        <sz val="10"/>
        <color theme="1"/>
        <rFont val="Arial"/>
        <family val="2"/>
      </rPr>
      <t xml:space="preserve">
</t>
    </r>
  </si>
  <si>
    <t>91065-B</t>
  </si>
  <si>
    <r>
      <t xml:space="preserve">Rustic Square Mini </t>
    </r>
    <r>
      <rPr>
        <sz val="10"/>
        <color theme="1"/>
        <rFont val="Arial"/>
        <family val="2"/>
      </rPr>
      <t>- 6" L x 6" W x 5.5" H</t>
    </r>
  </si>
  <si>
    <t>92492-B</t>
  </si>
  <si>
    <t>Rustic Boot Mini - 7" L x 4" W x 7" L</t>
  </si>
  <si>
    <t xml:space="preserve">Rustic Chata Mini </t>
  </si>
  <si>
    <t xml:space="preserve">Rustic Elephant Mini </t>
  </si>
  <si>
    <t xml:space="preserve">Rustic Laying Cat Mini </t>
  </si>
  <si>
    <t xml:space="preserve">Rustic Oval Owl Mini </t>
  </si>
  <si>
    <t>Rustic Standing Pig Mini</t>
  </si>
  <si>
    <t>Rustic Rabbit Large</t>
  </si>
  <si>
    <t xml:space="preserve">Rustic Rabbit Small </t>
  </si>
  <si>
    <t xml:space="preserve">Rustic Square Mini </t>
  </si>
  <si>
    <t>Rustic Planters Assorted Colors</t>
  </si>
  <si>
    <r>
      <t xml:space="preserve">18" Corinthian Trough </t>
    </r>
    <r>
      <rPr>
        <sz val="10"/>
        <color theme="1"/>
        <rFont val="Arial"/>
        <family val="2"/>
      </rPr>
      <t xml:space="preserve">- 
18"L x 5"H x 5"W
</t>
    </r>
  </si>
  <si>
    <t>91502-B</t>
  </si>
  <si>
    <t>Corinthian Trough 18"</t>
  </si>
  <si>
    <t xml:space="preserve">8" Whiskey Barrel Planter (plastic)
</t>
  </si>
  <si>
    <t>91486-B</t>
  </si>
  <si>
    <t xml:space="preserve">Whiskey Barrel Planter 8" </t>
  </si>
  <si>
    <r>
      <t>Tri Pot Large</t>
    </r>
    <r>
      <rPr>
        <sz val="10"/>
        <color theme="1"/>
        <rFont val="Arial"/>
        <family val="2"/>
      </rPr>
      <t xml:space="preserve"> -  (ND) 8"x5.5"</t>
    </r>
  </si>
  <si>
    <t>91230-B</t>
  </si>
  <si>
    <t>Tri Pot Large</t>
  </si>
  <si>
    <t xml:space="preserve"> This availability is for orders shipping Monday, March 9th.  Orders should be in by Thursday, February 26th.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</si>
</sst>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;[Red]0"/>
    <numFmt numFmtId="166" formatCode="00000"/>
    <numFmt numFmtId="167" formatCode="[&lt;=9999999]###\-####;\(###\)\ ###\-####"/>
    <numFmt numFmtId="168" formatCode="000000000000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2D733C"/>
      <name val="Arial"/>
      <family val="2"/>
    </font>
    <font>
      <sz val="9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36"/>
      <color rgb="FF006600"/>
      <name val="Arial"/>
      <family val="2"/>
    </font>
    <font>
      <b/>
      <sz val="12"/>
      <color theme="9" tint="-0.249977111117893"/>
      <name val="Arial"/>
      <family val="2"/>
    </font>
    <font>
      <b/>
      <sz val="12"/>
      <name val="Arial"/>
      <family val="2"/>
    </font>
    <font>
      <sz val="10"/>
      <color theme="9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0"/>
      <color rgb="FFC00000"/>
      <name val="Arial"/>
      <family val="2"/>
    </font>
    <font>
      <b/>
      <sz val="14"/>
      <color rgb="FFEE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6" fillId="0" borderId="0" xfId="0" applyFont="1"/>
    <xf numFmtId="0" fontId="0" fillId="0" borderId="1" xfId="0" applyBorder="1"/>
    <xf numFmtId="164" fontId="6" fillId="0" borderId="1" xfId="0" applyNumberFormat="1" applyFont="1" applyBorder="1"/>
    <xf numFmtId="164" fontId="9" fillId="0" borderId="0" xfId="0" applyNumberFormat="1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Protection="1">
      <protection locked="0"/>
    </xf>
    <xf numFmtId="14" fontId="10" fillId="0" borderId="0" xfId="0" applyNumberFormat="1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164" fontId="1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/>
    </xf>
    <xf numFmtId="164" fontId="9" fillId="0" borderId="1" xfId="0" applyNumberFormat="1" applyFont="1" applyBorder="1"/>
    <xf numFmtId="0" fontId="10" fillId="0" borderId="0" xfId="0" applyFo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9" fontId="21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indent="1"/>
      <protection locked="0"/>
    </xf>
    <xf numFmtId="0" fontId="2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0" xfId="0" applyNumberFormat="1" applyFont="1"/>
    <xf numFmtId="164" fontId="26" fillId="2" borderId="1" xfId="0" applyNumberFormat="1" applyFont="1" applyFill="1" applyBorder="1"/>
    <xf numFmtId="0" fontId="27" fillId="2" borderId="1" xfId="0" applyFont="1" applyFill="1" applyBorder="1"/>
    <xf numFmtId="14" fontId="20" fillId="0" borderId="6" xfId="0" applyNumberFormat="1" applyFont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68" fontId="6" fillId="0" borderId="0" xfId="0" applyNumberFormat="1" applyFont="1" applyAlignment="1">
      <alignment horizontal="center"/>
    </xf>
    <xf numFmtId="168" fontId="12" fillId="0" borderId="0" xfId="0" applyNumberFormat="1" applyFont="1" applyAlignment="1" applyProtection="1">
      <alignment horizontal="center"/>
      <protection locked="0"/>
    </xf>
    <xf numFmtId="168" fontId="17" fillId="0" borderId="0" xfId="0" applyNumberFormat="1" applyFont="1" applyAlignment="1" applyProtection="1">
      <alignment horizontal="center"/>
      <protection locked="0"/>
    </xf>
    <xf numFmtId="168" fontId="15" fillId="0" borderId="0" xfId="0" applyNumberFormat="1" applyFont="1" applyAlignment="1" applyProtection="1">
      <alignment horizontal="center"/>
      <protection locked="0"/>
    </xf>
    <xf numFmtId="168" fontId="10" fillId="0" borderId="0" xfId="0" applyNumberFormat="1" applyFont="1" applyAlignment="1">
      <alignment horizont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168" fontId="31" fillId="0" borderId="1" xfId="0" applyNumberFormat="1" applyFont="1" applyBorder="1" applyAlignment="1">
      <alignment horizontal="center" vertical="center" wrapText="1"/>
    </xf>
    <xf numFmtId="168" fontId="3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 inden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8" fontId="28" fillId="2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4" fontId="20" fillId="0" borderId="1" xfId="0" applyNumberFormat="1" applyFont="1" applyBorder="1" applyAlignment="1" applyProtection="1">
      <alignment horizontal="left" vertical="center" wrapText="1"/>
      <protection locked="0"/>
    </xf>
    <xf numFmtId="164" fontId="22" fillId="2" borderId="1" xfId="0" applyNumberFormat="1" applyFont="1" applyFill="1" applyBorder="1" applyAlignment="1">
      <alignment horizontal="left" vertical="center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Border="1" applyAlignment="1" applyProtection="1">
      <alignment horizontal="center" vertical="center"/>
      <protection locked="0"/>
    </xf>
    <xf numFmtId="167" fontId="20" fillId="0" borderId="1" xfId="0" applyNumberFormat="1" applyFont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2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7" fontId="20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25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BF99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4.jpeg"/><Relationship Id="rId21" Type="http://schemas.openxmlformats.org/officeDocument/2006/relationships/image" Target="../media/image49.jpeg"/><Relationship Id="rId42" Type="http://schemas.openxmlformats.org/officeDocument/2006/relationships/image" Target="../media/image70.jpeg"/><Relationship Id="rId47" Type="http://schemas.openxmlformats.org/officeDocument/2006/relationships/image" Target="../media/image75.jpeg"/><Relationship Id="rId63" Type="http://schemas.openxmlformats.org/officeDocument/2006/relationships/image" Target="../media/image88.jpeg"/><Relationship Id="rId68" Type="http://schemas.openxmlformats.org/officeDocument/2006/relationships/image" Target="../media/image93.jpeg"/><Relationship Id="rId84" Type="http://schemas.openxmlformats.org/officeDocument/2006/relationships/image" Target="../media/image109.jpeg"/><Relationship Id="rId89" Type="http://schemas.openxmlformats.org/officeDocument/2006/relationships/image" Target="../media/image114.jpeg"/><Relationship Id="rId2" Type="http://schemas.openxmlformats.org/officeDocument/2006/relationships/image" Target="../media/image33.jpeg"/><Relationship Id="rId16" Type="http://schemas.openxmlformats.org/officeDocument/2006/relationships/image" Target="../media/image44.jpeg"/><Relationship Id="rId29" Type="http://schemas.openxmlformats.org/officeDocument/2006/relationships/image" Target="../media/image57.jpeg"/><Relationship Id="rId107" Type="http://schemas.openxmlformats.org/officeDocument/2006/relationships/image" Target="../media/image132.jpeg"/><Relationship Id="rId11" Type="http://schemas.openxmlformats.org/officeDocument/2006/relationships/image" Target="../media/image41.png"/><Relationship Id="rId24" Type="http://schemas.openxmlformats.org/officeDocument/2006/relationships/image" Target="../media/image52.jpeg"/><Relationship Id="rId32" Type="http://schemas.openxmlformats.org/officeDocument/2006/relationships/image" Target="../media/image60.jpeg"/><Relationship Id="rId37" Type="http://schemas.openxmlformats.org/officeDocument/2006/relationships/image" Target="../media/image65.jpeg"/><Relationship Id="rId40" Type="http://schemas.openxmlformats.org/officeDocument/2006/relationships/image" Target="../media/image68.jpeg"/><Relationship Id="rId45" Type="http://schemas.openxmlformats.org/officeDocument/2006/relationships/image" Target="../media/image73.jpeg"/><Relationship Id="rId53" Type="http://schemas.microsoft.com/office/2007/relationships/hdphoto" Target="../media/hdphoto6.wdp"/><Relationship Id="rId58" Type="http://schemas.openxmlformats.org/officeDocument/2006/relationships/image" Target="../media/image83.jpeg"/><Relationship Id="rId66" Type="http://schemas.openxmlformats.org/officeDocument/2006/relationships/image" Target="../media/image91.jpeg"/><Relationship Id="rId74" Type="http://schemas.openxmlformats.org/officeDocument/2006/relationships/image" Target="../media/image99.jpeg"/><Relationship Id="rId79" Type="http://schemas.openxmlformats.org/officeDocument/2006/relationships/image" Target="../media/image104.jpeg"/><Relationship Id="rId87" Type="http://schemas.openxmlformats.org/officeDocument/2006/relationships/image" Target="../media/image112.jpeg"/><Relationship Id="rId102" Type="http://schemas.openxmlformats.org/officeDocument/2006/relationships/image" Target="../media/image127.jpeg"/><Relationship Id="rId110" Type="http://schemas.openxmlformats.org/officeDocument/2006/relationships/image" Target="../media/image135.jpeg"/><Relationship Id="rId5" Type="http://schemas.openxmlformats.org/officeDocument/2006/relationships/image" Target="../media/image36.jpeg"/><Relationship Id="rId61" Type="http://schemas.openxmlformats.org/officeDocument/2006/relationships/image" Target="../media/image86.jpeg"/><Relationship Id="rId82" Type="http://schemas.openxmlformats.org/officeDocument/2006/relationships/image" Target="../media/image107.jpeg"/><Relationship Id="rId90" Type="http://schemas.openxmlformats.org/officeDocument/2006/relationships/image" Target="../media/image115.jpeg"/><Relationship Id="rId95" Type="http://schemas.openxmlformats.org/officeDocument/2006/relationships/image" Target="../media/image120.jpeg"/><Relationship Id="rId19" Type="http://schemas.openxmlformats.org/officeDocument/2006/relationships/image" Target="../media/image47.jpeg"/><Relationship Id="rId14" Type="http://schemas.openxmlformats.org/officeDocument/2006/relationships/image" Target="../media/image43.png"/><Relationship Id="rId22" Type="http://schemas.openxmlformats.org/officeDocument/2006/relationships/image" Target="../media/image50.png"/><Relationship Id="rId27" Type="http://schemas.openxmlformats.org/officeDocument/2006/relationships/image" Target="../media/image55.jpeg"/><Relationship Id="rId30" Type="http://schemas.openxmlformats.org/officeDocument/2006/relationships/image" Target="../media/image58.jpeg"/><Relationship Id="rId35" Type="http://schemas.openxmlformats.org/officeDocument/2006/relationships/image" Target="../media/image63.jpeg"/><Relationship Id="rId43" Type="http://schemas.openxmlformats.org/officeDocument/2006/relationships/image" Target="../media/image71.jpeg"/><Relationship Id="rId48" Type="http://schemas.openxmlformats.org/officeDocument/2006/relationships/image" Target="../media/image76.png"/><Relationship Id="rId56" Type="http://schemas.openxmlformats.org/officeDocument/2006/relationships/image" Target="../media/image81.jpeg"/><Relationship Id="rId64" Type="http://schemas.openxmlformats.org/officeDocument/2006/relationships/image" Target="../media/image89.jpeg"/><Relationship Id="rId69" Type="http://schemas.openxmlformats.org/officeDocument/2006/relationships/image" Target="../media/image94.jpeg"/><Relationship Id="rId77" Type="http://schemas.openxmlformats.org/officeDocument/2006/relationships/image" Target="../media/image102.jpeg"/><Relationship Id="rId100" Type="http://schemas.openxmlformats.org/officeDocument/2006/relationships/image" Target="../media/image125.jpeg"/><Relationship Id="rId105" Type="http://schemas.openxmlformats.org/officeDocument/2006/relationships/image" Target="../media/image130.jpeg"/><Relationship Id="rId8" Type="http://schemas.openxmlformats.org/officeDocument/2006/relationships/image" Target="../media/image39.jpeg"/><Relationship Id="rId51" Type="http://schemas.microsoft.com/office/2007/relationships/hdphoto" Target="../media/hdphoto5.wdp"/><Relationship Id="rId72" Type="http://schemas.openxmlformats.org/officeDocument/2006/relationships/image" Target="../media/image97.jpeg"/><Relationship Id="rId80" Type="http://schemas.openxmlformats.org/officeDocument/2006/relationships/image" Target="../media/image105.jpeg"/><Relationship Id="rId85" Type="http://schemas.openxmlformats.org/officeDocument/2006/relationships/image" Target="../media/image110.jpeg"/><Relationship Id="rId93" Type="http://schemas.openxmlformats.org/officeDocument/2006/relationships/image" Target="../media/image118.jpeg"/><Relationship Id="rId98" Type="http://schemas.openxmlformats.org/officeDocument/2006/relationships/image" Target="../media/image123.jpeg"/><Relationship Id="rId3" Type="http://schemas.openxmlformats.org/officeDocument/2006/relationships/image" Target="../media/image34.jpeg"/><Relationship Id="rId12" Type="http://schemas.microsoft.com/office/2007/relationships/hdphoto" Target="../media/hdphoto2.wdp"/><Relationship Id="rId17" Type="http://schemas.openxmlformats.org/officeDocument/2006/relationships/image" Target="../media/image45.jpeg"/><Relationship Id="rId25" Type="http://schemas.openxmlformats.org/officeDocument/2006/relationships/image" Target="../media/image53.jpeg"/><Relationship Id="rId33" Type="http://schemas.openxmlformats.org/officeDocument/2006/relationships/image" Target="../media/image61.jpeg"/><Relationship Id="rId38" Type="http://schemas.openxmlformats.org/officeDocument/2006/relationships/image" Target="../media/image66.jpeg"/><Relationship Id="rId46" Type="http://schemas.openxmlformats.org/officeDocument/2006/relationships/image" Target="../media/image74.jpeg"/><Relationship Id="rId59" Type="http://schemas.openxmlformats.org/officeDocument/2006/relationships/image" Target="../media/image84.jpeg"/><Relationship Id="rId67" Type="http://schemas.openxmlformats.org/officeDocument/2006/relationships/image" Target="../media/image92.jpeg"/><Relationship Id="rId103" Type="http://schemas.openxmlformats.org/officeDocument/2006/relationships/image" Target="../media/image128.png"/><Relationship Id="rId108" Type="http://schemas.openxmlformats.org/officeDocument/2006/relationships/image" Target="../media/image133.jpeg"/><Relationship Id="rId20" Type="http://schemas.openxmlformats.org/officeDocument/2006/relationships/image" Target="../media/image48.jpeg"/><Relationship Id="rId41" Type="http://schemas.openxmlformats.org/officeDocument/2006/relationships/image" Target="../media/image69.jpeg"/><Relationship Id="rId54" Type="http://schemas.openxmlformats.org/officeDocument/2006/relationships/image" Target="../media/image79.jpeg"/><Relationship Id="rId62" Type="http://schemas.openxmlformats.org/officeDocument/2006/relationships/image" Target="../media/image87.jpeg"/><Relationship Id="rId70" Type="http://schemas.openxmlformats.org/officeDocument/2006/relationships/image" Target="../media/image95.jpeg"/><Relationship Id="rId75" Type="http://schemas.openxmlformats.org/officeDocument/2006/relationships/image" Target="../media/image100.jpeg"/><Relationship Id="rId83" Type="http://schemas.openxmlformats.org/officeDocument/2006/relationships/image" Target="../media/image108.jpeg"/><Relationship Id="rId88" Type="http://schemas.openxmlformats.org/officeDocument/2006/relationships/image" Target="../media/image113.jpeg"/><Relationship Id="rId91" Type="http://schemas.openxmlformats.org/officeDocument/2006/relationships/image" Target="../media/image116.jpeg"/><Relationship Id="rId96" Type="http://schemas.openxmlformats.org/officeDocument/2006/relationships/image" Target="../media/image121.jpeg"/><Relationship Id="rId111" Type="http://schemas.openxmlformats.org/officeDocument/2006/relationships/image" Target="../media/image136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5" Type="http://schemas.microsoft.com/office/2007/relationships/hdphoto" Target="../media/hdphoto3.wdp"/><Relationship Id="rId23" Type="http://schemas.openxmlformats.org/officeDocument/2006/relationships/image" Target="../media/image51.jpeg"/><Relationship Id="rId28" Type="http://schemas.openxmlformats.org/officeDocument/2006/relationships/image" Target="../media/image56.jpeg"/><Relationship Id="rId36" Type="http://schemas.openxmlformats.org/officeDocument/2006/relationships/image" Target="../media/image64.jpeg"/><Relationship Id="rId49" Type="http://schemas.microsoft.com/office/2007/relationships/hdphoto" Target="../media/hdphoto4.wdp"/><Relationship Id="rId57" Type="http://schemas.openxmlformats.org/officeDocument/2006/relationships/image" Target="../media/image82.jpeg"/><Relationship Id="rId106" Type="http://schemas.openxmlformats.org/officeDocument/2006/relationships/image" Target="../media/image131.jpeg"/><Relationship Id="rId10" Type="http://schemas.microsoft.com/office/2007/relationships/hdphoto" Target="../media/hdphoto1.wdp"/><Relationship Id="rId31" Type="http://schemas.openxmlformats.org/officeDocument/2006/relationships/image" Target="../media/image59.jpeg"/><Relationship Id="rId44" Type="http://schemas.openxmlformats.org/officeDocument/2006/relationships/image" Target="../media/image72.jpeg"/><Relationship Id="rId52" Type="http://schemas.openxmlformats.org/officeDocument/2006/relationships/image" Target="../media/image78.png"/><Relationship Id="rId60" Type="http://schemas.openxmlformats.org/officeDocument/2006/relationships/image" Target="../media/image85.jpeg"/><Relationship Id="rId65" Type="http://schemas.openxmlformats.org/officeDocument/2006/relationships/image" Target="../media/image90.jpeg"/><Relationship Id="rId73" Type="http://schemas.openxmlformats.org/officeDocument/2006/relationships/image" Target="../media/image98.jpeg"/><Relationship Id="rId78" Type="http://schemas.openxmlformats.org/officeDocument/2006/relationships/image" Target="../media/image103.jpeg"/><Relationship Id="rId81" Type="http://schemas.openxmlformats.org/officeDocument/2006/relationships/image" Target="../media/image106.jpeg"/><Relationship Id="rId86" Type="http://schemas.openxmlformats.org/officeDocument/2006/relationships/image" Target="../media/image111.jpeg"/><Relationship Id="rId94" Type="http://schemas.openxmlformats.org/officeDocument/2006/relationships/image" Target="../media/image119.jpeg"/><Relationship Id="rId99" Type="http://schemas.openxmlformats.org/officeDocument/2006/relationships/image" Target="../media/image124.jpeg"/><Relationship Id="rId101" Type="http://schemas.openxmlformats.org/officeDocument/2006/relationships/image" Target="../media/image126.jpeg"/><Relationship Id="rId4" Type="http://schemas.openxmlformats.org/officeDocument/2006/relationships/image" Target="../media/image35.jpeg"/><Relationship Id="rId9" Type="http://schemas.openxmlformats.org/officeDocument/2006/relationships/image" Target="../media/image40.png"/><Relationship Id="rId13" Type="http://schemas.openxmlformats.org/officeDocument/2006/relationships/image" Target="../media/image42.jpeg"/><Relationship Id="rId18" Type="http://schemas.openxmlformats.org/officeDocument/2006/relationships/image" Target="../media/image46.jpeg"/><Relationship Id="rId39" Type="http://schemas.openxmlformats.org/officeDocument/2006/relationships/image" Target="../media/image67.jpeg"/><Relationship Id="rId109" Type="http://schemas.openxmlformats.org/officeDocument/2006/relationships/image" Target="../media/image134.jpeg"/><Relationship Id="rId34" Type="http://schemas.openxmlformats.org/officeDocument/2006/relationships/image" Target="../media/image62.jpeg"/><Relationship Id="rId50" Type="http://schemas.openxmlformats.org/officeDocument/2006/relationships/image" Target="../media/image77.png"/><Relationship Id="rId55" Type="http://schemas.openxmlformats.org/officeDocument/2006/relationships/image" Target="../media/image80.jpeg"/><Relationship Id="rId76" Type="http://schemas.openxmlformats.org/officeDocument/2006/relationships/image" Target="../media/image101.jpeg"/><Relationship Id="rId97" Type="http://schemas.openxmlformats.org/officeDocument/2006/relationships/image" Target="../media/image122.jpeg"/><Relationship Id="rId104" Type="http://schemas.openxmlformats.org/officeDocument/2006/relationships/image" Target="../media/image129.png"/><Relationship Id="rId7" Type="http://schemas.openxmlformats.org/officeDocument/2006/relationships/image" Target="../media/image38.jpeg"/><Relationship Id="rId71" Type="http://schemas.openxmlformats.org/officeDocument/2006/relationships/image" Target="../media/image96.jpeg"/><Relationship Id="rId92" Type="http://schemas.openxmlformats.org/officeDocument/2006/relationships/image" Target="../media/image1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885567</xdr:colOff>
      <xdr:row>34</xdr:row>
      <xdr:rowOff>97824</xdr:rowOff>
    </xdr:from>
    <xdr:to>
      <xdr:col>3</xdr:col>
      <xdr:colOff>1987378</xdr:colOff>
      <xdr:row>34</xdr:row>
      <xdr:rowOff>870121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4394A87-2DDC-420F-93B4-87A1CAF7E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73096" y="8853635"/>
          <a:ext cx="1101811" cy="772297"/>
        </a:xfrm>
        <a:prstGeom prst="rect">
          <a:avLst/>
        </a:prstGeom>
      </xdr:spPr>
    </xdr:pic>
    <xdr:clientData/>
  </xdr:twoCellAnchor>
  <xdr:twoCellAnchor>
    <xdr:from>
      <xdr:col>3</xdr:col>
      <xdr:colOff>71237</xdr:colOff>
      <xdr:row>34</xdr:row>
      <xdr:rowOff>63666</xdr:rowOff>
    </xdr:from>
    <xdr:to>
      <xdr:col>3</xdr:col>
      <xdr:colOff>944917</xdr:colOff>
      <xdr:row>34</xdr:row>
      <xdr:rowOff>882708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5BB0D35F-FE22-4B14-B0CA-ABBB6BED9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766" y="8819477"/>
          <a:ext cx="873680" cy="819042"/>
        </a:xfrm>
        <a:prstGeom prst="rect">
          <a:avLst/>
        </a:prstGeom>
      </xdr:spPr>
    </xdr:pic>
    <xdr:clientData/>
  </xdr:twoCellAnchor>
  <xdr:twoCellAnchor>
    <xdr:from>
      <xdr:col>3</xdr:col>
      <xdr:colOff>880418</xdr:colOff>
      <xdr:row>40</xdr:row>
      <xdr:rowOff>61285</xdr:rowOff>
    </xdr:from>
    <xdr:to>
      <xdr:col>3</xdr:col>
      <xdr:colOff>1853514</xdr:colOff>
      <xdr:row>40</xdr:row>
      <xdr:rowOff>908816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4D09D42-D39E-47E6-8834-26EC80D18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7947" y="14133125"/>
          <a:ext cx="973096" cy="847531"/>
        </a:xfrm>
        <a:prstGeom prst="rect">
          <a:avLst/>
        </a:prstGeom>
      </xdr:spPr>
    </xdr:pic>
    <xdr:clientData/>
  </xdr:twoCellAnchor>
  <xdr:twoCellAnchor>
    <xdr:from>
      <xdr:col>3</xdr:col>
      <xdr:colOff>159608</xdr:colOff>
      <xdr:row>40</xdr:row>
      <xdr:rowOff>112138</xdr:rowOff>
    </xdr:from>
    <xdr:to>
      <xdr:col>3</xdr:col>
      <xdr:colOff>788191</xdr:colOff>
      <xdr:row>40</xdr:row>
      <xdr:rowOff>844378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0AF1F2D-2DED-4C06-B932-1A00ADB81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47137" y="14183978"/>
          <a:ext cx="628583" cy="732240"/>
        </a:xfrm>
        <a:prstGeom prst="rect">
          <a:avLst/>
        </a:prstGeom>
      </xdr:spPr>
    </xdr:pic>
    <xdr:clientData/>
  </xdr:twoCellAnchor>
  <xdr:twoCellAnchor>
    <xdr:from>
      <xdr:col>3</xdr:col>
      <xdr:colOff>347297</xdr:colOff>
      <xdr:row>149</xdr:row>
      <xdr:rowOff>132635</xdr:rowOff>
    </xdr:from>
    <xdr:to>
      <xdr:col>3</xdr:col>
      <xdr:colOff>1683620</xdr:colOff>
      <xdr:row>149</xdr:row>
      <xdr:rowOff>837994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BDEAD661-602F-499E-8147-105458861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9388" y="127470845"/>
          <a:ext cx="1336323" cy="705359"/>
        </a:xfrm>
        <a:prstGeom prst="rect">
          <a:avLst/>
        </a:prstGeom>
      </xdr:spPr>
    </xdr:pic>
    <xdr:clientData/>
  </xdr:twoCellAnchor>
  <xdr:twoCellAnchor>
    <xdr:from>
      <xdr:col>3</xdr:col>
      <xdr:colOff>43955</xdr:colOff>
      <xdr:row>150</xdr:row>
      <xdr:rowOff>47342</xdr:rowOff>
    </xdr:from>
    <xdr:to>
      <xdr:col>3</xdr:col>
      <xdr:colOff>1992956</xdr:colOff>
      <xdr:row>150</xdr:row>
      <xdr:rowOff>813347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5806B68D-0C92-4343-A402-ACD0AD0D09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86046" y="128346782"/>
          <a:ext cx="1949001" cy="766005"/>
        </a:xfrm>
        <a:prstGeom prst="rect">
          <a:avLst/>
        </a:prstGeom>
      </xdr:spPr>
    </xdr:pic>
    <xdr:clientData/>
  </xdr:twoCellAnchor>
  <xdr:twoCellAnchor>
    <xdr:from>
      <xdr:col>3</xdr:col>
      <xdr:colOff>336093</xdr:colOff>
      <xdr:row>59</xdr:row>
      <xdr:rowOff>62641</xdr:rowOff>
    </xdr:from>
    <xdr:to>
      <xdr:col>3</xdr:col>
      <xdr:colOff>937172</xdr:colOff>
      <xdr:row>59</xdr:row>
      <xdr:rowOff>911978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5200201B-C283-4B74-A1EC-37D364D9C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6702" y="35233768"/>
          <a:ext cx="601079" cy="849337"/>
        </a:xfrm>
        <a:prstGeom prst="rect">
          <a:avLst/>
        </a:prstGeom>
      </xdr:spPr>
    </xdr:pic>
    <xdr:clientData/>
  </xdr:twoCellAnchor>
  <xdr:twoCellAnchor>
    <xdr:from>
      <xdr:col>3</xdr:col>
      <xdr:colOff>979526</xdr:colOff>
      <xdr:row>59</xdr:row>
      <xdr:rowOff>36287</xdr:rowOff>
    </xdr:from>
    <xdr:to>
      <xdr:col>3</xdr:col>
      <xdr:colOff>1654560</xdr:colOff>
      <xdr:row>59</xdr:row>
      <xdr:rowOff>911953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C4E72B5F-5942-483F-8907-CC43563BC3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70135" y="35207414"/>
          <a:ext cx="675034" cy="875666"/>
        </a:xfrm>
        <a:prstGeom prst="rect">
          <a:avLst/>
        </a:prstGeom>
      </xdr:spPr>
    </xdr:pic>
    <xdr:clientData/>
  </xdr:twoCellAnchor>
  <xdr:twoCellAnchor>
    <xdr:from>
      <xdr:col>3</xdr:col>
      <xdr:colOff>638365</xdr:colOff>
      <xdr:row>106</xdr:row>
      <xdr:rowOff>65657</xdr:rowOff>
    </xdr:from>
    <xdr:to>
      <xdr:col>3</xdr:col>
      <xdr:colOff>1542073</xdr:colOff>
      <xdr:row>106</xdr:row>
      <xdr:rowOff>853966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FF7ABBE6-7192-4B91-BA23-B8EC51AC3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25894" y="82588101"/>
          <a:ext cx="903708" cy="788309"/>
        </a:xfrm>
        <a:prstGeom prst="rect">
          <a:avLst/>
        </a:prstGeom>
      </xdr:spPr>
    </xdr:pic>
    <xdr:clientData/>
  </xdr:twoCellAnchor>
  <xdr:twoCellAnchor>
    <xdr:from>
      <xdr:col>3</xdr:col>
      <xdr:colOff>547684</xdr:colOff>
      <xdr:row>107</xdr:row>
      <xdr:rowOff>57291</xdr:rowOff>
    </xdr:from>
    <xdr:to>
      <xdr:col>3</xdr:col>
      <xdr:colOff>1445174</xdr:colOff>
      <xdr:row>107</xdr:row>
      <xdr:rowOff>872208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18D0FE89-F8DB-46A6-954A-C350A4FC1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35213" y="83539424"/>
          <a:ext cx="897490" cy="814917"/>
        </a:xfrm>
        <a:prstGeom prst="rect">
          <a:avLst/>
        </a:prstGeom>
      </xdr:spPr>
    </xdr:pic>
    <xdr:clientData/>
  </xdr:twoCellAnchor>
  <xdr:twoCellAnchor>
    <xdr:from>
      <xdr:col>3</xdr:col>
      <xdr:colOff>640577</xdr:colOff>
      <xdr:row>108</xdr:row>
      <xdr:rowOff>51661</xdr:rowOff>
    </xdr:from>
    <xdr:to>
      <xdr:col>3</xdr:col>
      <xdr:colOff>1511434</xdr:colOff>
      <xdr:row>108</xdr:row>
      <xdr:rowOff>849586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DC523C1-C7B2-49B0-AF3D-B4C8E17D5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28106" y="84493482"/>
          <a:ext cx="870857" cy="797925"/>
        </a:xfrm>
        <a:prstGeom prst="rect">
          <a:avLst/>
        </a:prstGeom>
      </xdr:spPr>
    </xdr:pic>
    <xdr:clientData/>
  </xdr:twoCellAnchor>
  <xdr:twoCellAnchor>
    <xdr:from>
      <xdr:col>3</xdr:col>
      <xdr:colOff>574727</xdr:colOff>
      <xdr:row>109</xdr:row>
      <xdr:rowOff>66024</xdr:rowOff>
    </xdr:from>
    <xdr:to>
      <xdr:col>3</xdr:col>
      <xdr:colOff>1634403</xdr:colOff>
      <xdr:row>109</xdr:row>
      <xdr:rowOff>867104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50A0738E-688F-4FEB-9FB6-0496F317F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2256" y="86427222"/>
          <a:ext cx="1059676" cy="801080"/>
        </a:xfrm>
        <a:prstGeom prst="rect">
          <a:avLst/>
        </a:prstGeom>
      </xdr:spPr>
    </xdr:pic>
    <xdr:clientData/>
  </xdr:twoCellAnchor>
  <xdr:twoCellAnchor>
    <xdr:from>
      <xdr:col>3</xdr:col>
      <xdr:colOff>297051</xdr:colOff>
      <xdr:row>46</xdr:row>
      <xdr:rowOff>49130</xdr:rowOff>
    </xdr:from>
    <xdr:to>
      <xdr:col>3</xdr:col>
      <xdr:colOff>1799897</xdr:colOff>
      <xdr:row>46</xdr:row>
      <xdr:rowOff>897139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E9D24A0E-BA5E-4994-8022-823E2FBB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580" y="21593601"/>
          <a:ext cx="1502846" cy="848009"/>
        </a:xfrm>
        <a:prstGeom prst="rect">
          <a:avLst/>
        </a:prstGeom>
      </xdr:spPr>
    </xdr:pic>
    <xdr:clientData/>
  </xdr:twoCellAnchor>
  <xdr:twoCellAnchor>
    <xdr:from>
      <xdr:col>3</xdr:col>
      <xdr:colOff>474897</xdr:colOff>
      <xdr:row>44</xdr:row>
      <xdr:rowOff>48083</xdr:rowOff>
    </xdr:from>
    <xdr:to>
      <xdr:col>3</xdr:col>
      <xdr:colOff>1431207</xdr:colOff>
      <xdr:row>44</xdr:row>
      <xdr:rowOff>908347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783F28B1-D105-496A-BF42-FCE1595263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426" y="19673177"/>
          <a:ext cx="956310" cy="860264"/>
        </a:xfrm>
        <a:prstGeom prst="rect">
          <a:avLst/>
        </a:prstGeom>
      </xdr:spPr>
    </xdr:pic>
    <xdr:clientData/>
  </xdr:twoCellAnchor>
  <xdr:twoCellAnchor>
    <xdr:from>
      <xdr:col>3</xdr:col>
      <xdr:colOff>503992</xdr:colOff>
      <xdr:row>52</xdr:row>
      <xdr:rowOff>44314</xdr:rowOff>
    </xdr:from>
    <xdr:to>
      <xdr:col>3</xdr:col>
      <xdr:colOff>1615965</xdr:colOff>
      <xdr:row>52</xdr:row>
      <xdr:rowOff>906146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4B0F633-707A-4C23-BDB9-9885A67A3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1521" y="27142040"/>
          <a:ext cx="1111973" cy="861832"/>
        </a:xfrm>
        <a:prstGeom prst="rect">
          <a:avLst/>
        </a:prstGeom>
      </xdr:spPr>
    </xdr:pic>
    <xdr:clientData/>
  </xdr:twoCellAnchor>
  <xdr:twoCellAnchor>
    <xdr:from>
      <xdr:col>3</xdr:col>
      <xdr:colOff>228649</xdr:colOff>
      <xdr:row>98</xdr:row>
      <xdr:rowOff>44668</xdr:rowOff>
    </xdr:from>
    <xdr:to>
      <xdr:col>3</xdr:col>
      <xdr:colOff>1865539</xdr:colOff>
      <xdr:row>98</xdr:row>
      <xdr:rowOff>791212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569406D-0965-4165-9E55-2EF892664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6178" y="72420291"/>
          <a:ext cx="1636890" cy="746544"/>
        </a:xfrm>
        <a:prstGeom prst="rect">
          <a:avLst/>
        </a:prstGeom>
      </xdr:spPr>
    </xdr:pic>
    <xdr:clientData/>
  </xdr:twoCellAnchor>
  <xdr:twoCellAnchor>
    <xdr:from>
      <xdr:col>3</xdr:col>
      <xdr:colOff>540925</xdr:colOff>
      <xdr:row>51</xdr:row>
      <xdr:rowOff>84099</xdr:rowOff>
    </xdr:from>
    <xdr:to>
      <xdr:col>3</xdr:col>
      <xdr:colOff>1629361</xdr:colOff>
      <xdr:row>51</xdr:row>
      <xdr:rowOff>921924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34A76C-511C-4FF3-ADFA-42DBD7AB6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28454" y="26222137"/>
          <a:ext cx="1088436" cy="837825"/>
        </a:xfrm>
        <a:prstGeom prst="rect">
          <a:avLst/>
        </a:prstGeom>
      </xdr:spPr>
    </xdr:pic>
    <xdr:clientData/>
  </xdr:twoCellAnchor>
  <xdr:twoCellAnchor>
    <xdr:from>
      <xdr:col>3</xdr:col>
      <xdr:colOff>180132</xdr:colOff>
      <xdr:row>133</xdr:row>
      <xdr:rowOff>85726</xdr:rowOff>
    </xdr:from>
    <xdr:to>
      <xdr:col>3</xdr:col>
      <xdr:colOff>1824577</xdr:colOff>
      <xdr:row>133</xdr:row>
      <xdr:rowOff>827190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DC29DD13-6BB9-4AE3-B131-1A09B371D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67661" y="115011141"/>
          <a:ext cx="1644445" cy="74146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2842054</xdr:colOff>
      <xdr:row>4</xdr:row>
      <xdr:rowOff>163924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200D074-95A4-4DAA-A7B6-86ED50BE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842053" cy="1584950"/>
        </a:xfrm>
        <a:prstGeom prst="rect">
          <a:avLst/>
        </a:prstGeom>
      </xdr:spPr>
    </xdr:pic>
    <xdr:clientData/>
  </xdr:twoCellAnchor>
  <xdr:twoCellAnchor>
    <xdr:from>
      <xdr:col>3</xdr:col>
      <xdr:colOff>102284</xdr:colOff>
      <xdr:row>81</xdr:row>
      <xdr:rowOff>132143</xdr:rowOff>
    </xdr:from>
    <xdr:to>
      <xdr:col>3</xdr:col>
      <xdr:colOff>1987379</xdr:colOff>
      <xdr:row>81</xdr:row>
      <xdr:rowOff>930925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D4EA0AE-A6F0-480B-AB1C-A76038A6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9813" y="51329917"/>
          <a:ext cx="1885095" cy="798782"/>
        </a:xfrm>
        <a:prstGeom prst="rect">
          <a:avLst/>
        </a:prstGeom>
      </xdr:spPr>
    </xdr:pic>
    <xdr:clientData/>
  </xdr:twoCellAnchor>
  <xdr:twoCellAnchor>
    <xdr:from>
      <xdr:col>3</xdr:col>
      <xdr:colOff>46339</xdr:colOff>
      <xdr:row>84</xdr:row>
      <xdr:rowOff>230274</xdr:rowOff>
    </xdr:from>
    <xdr:to>
      <xdr:col>3</xdr:col>
      <xdr:colOff>1992527</xdr:colOff>
      <xdr:row>84</xdr:row>
      <xdr:rowOff>856285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F49436D-B4AB-4735-83C5-C7765B27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3868" y="52398519"/>
          <a:ext cx="1946188" cy="626011"/>
        </a:xfrm>
        <a:prstGeom prst="rect">
          <a:avLst/>
        </a:prstGeom>
      </xdr:spPr>
    </xdr:pic>
    <xdr:clientData/>
  </xdr:twoCellAnchor>
  <xdr:twoCellAnchor>
    <xdr:from>
      <xdr:col>3</xdr:col>
      <xdr:colOff>476513</xdr:colOff>
      <xdr:row>73</xdr:row>
      <xdr:rowOff>46789</xdr:rowOff>
    </xdr:from>
    <xdr:to>
      <xdr:col>3</xdr:col>
      <xdr:colOff>1599357</xdr:colOff>
      <xdr:row>73</xdr:row>
      <xdr:rowOff>911367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6D4A58A6-443C-43CB-A4C8-25485EEF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042" y="48397845"/>
          <a:ext cx="1122844" cy="864578"/>
        </a:xfrm>
        <a:prstGeom prst="rect">
          <a:avLst/>
        </a:prstGeom>
      </xdr:spPr>
    </xdr:pic>
    <xdr:clientData/>
  </xdr:twoCellAnchor>
  <xdr:twoCellAnchor>
    <xdr:from>
      <xdr:col>3</xdr:col>
      <xdr:colOff>67322</xdr:colOff>
      <xdr:row>114</xdr:row>
      <xdr:rowOff>127358</xdr:rowOff>
    </xdr:from>
    <xdr:to>
      <xdr:col>3</xdr:col>
      <xdr:colOff>1982157</xdr:colOff>
      <xdr:row>114</xdr:row>
      <xdr:rowOff>885824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91E3FB-B69C-4209-958B-F0185618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4851" y="89346056"/>
          <a:ext cx="1914835" cy="758466"/>
        </a:xfrm>
        <a:prstGeom prst="rect">
          <a:avLst/>
        </a:prstGeom>
      </xdr:spPr>
    </xdr:pic>
    <xdr:clientData/>
  </xdr:twoCellAnchor>
  <xdr:twoCellAnchor>
    <xdr:from>
      <xdr:col>3</xdr:col>
      <xdr:colOff>245603</xdr:colOff>
      <xdr:row>130</xdr:row>
      <xdr:rowOff>69464</xdr:rowOff>
    </xdr:from>
    <xdr:to>
      <xdr:col>3</xdr:col>
      <xdr:colOff>1877627</xdr:colOff>
      <xdr:row>130</xdr:row>
      <xdr:rowOff>839780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66217260-6F5F-4A07-9E38-A6DE60417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33132" y="111921719"/>
          <a:ext cx="1632024" cy="770316"/>
        </a:xfrm>
        <a:prstGeom prst="rect">
          <a:avLst/>
        </a:prstGeom>
      </xdr:spPr>
    </xdr:pic>
    <xdr:clientData/>
  </xdr:twoCellAnchor>
  <xdr:twoCellAnchor>
    <xdr:from>
      <xdr:col>3</xdr:col>
      <xdr:colOff>129987</xdr:colOff>
      <xdr:row>100</xdr:row>
      <xdr:rowOff>90323</xdr:rowOff>
    </xdr:from>
    <xdr:to>
      <xdr:col>3</xdr:col>
      <xdr:colOff>1890721</xdr:colOff>
      <xdr:row>100</xdr:row>
      <xdr:rowOff>909355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32F6A32-CB97-44C6-8D6C-D3C50849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516" y="74363757"/>
          <a:ext cx="1760734" cy="819032"/>
        </a:xfrm>
        <a:prstGeom prst="rect">
          <a:avLst/>
        </a:prstGeom>
      </xdr:spPr>
    </xdr:pic>
    <xdr:clientData/>
  </xdr:twoCellAnchor>
  <xdr:twoCellAnchor>
    <xdr:from>
      <xdr:col>3</xdr:col>
      <xdr:colOff>248158</xdr:colOff>
      <xdr:row>63</xdr:row>
      <xdr:rowOff>88597</xdr:rowOff>
    </xdr:from>
    <xdr:to>
      <xdr:col>3</xdr:col>
      <xdr:colOff>1701649</xdr:colOff>
      <xdr:row>63</xdr:row>
      <xdr:rowOff>764470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AD39241-63EF-45A7-856F-45A3AD45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687" y="38152653"/>
          <a:ext cx="1453491" cy="675873"/>
        </a:xfrm>
        <a:prstGeom prst="rect">
          <a:avLst/>
        </a:prstGeom>
      </xdr:spPr>
    </xdr:pic>
    <xdr:clientData/>
  </xdr:twoCellAnchor>
  <xdr:twoCellAnchor>
    <xdr:from>
      <xdr:col>3</xdr:col>
      <xdr:colOff>543582</xdr:colOff>
      <xdr:row>101</xdr:row>
      <xdr:rowOff>82719</xdr:rowOff>
    </xdr:from>
    <xdr:to>
      <xdr:col>3</xdr:col>
      <xdr:colOff>1382590</xdr:colOff>
      <xdr:row>101</xdr:row>
      <xdr:rowOff>775078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04AA491-0E3D-4ABD-866D-78E0D887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1111" y="77839068"/>
          <a:ext cx="839008" cy="692359"/>
        </a:xfrm>
        <a:prstGeom prst="rect">
          <a:avLst/>
        </a:prstGeom>
      </xdr:spPr>
    </xdr:pic>
    <xdr:clientData/>
  </xdr:twoCellAnchor>
  <xdr:twoCellAnchor>
    <xdr:from>
      <xdr:col>3</xdr:col>
      <xdr:colOff>370832</xdr:colOff>
      <xdr:row>97</xdr:row>
      <xdr:rowOff>85525</xdr:rowOff>
    </xdr:from>
    <xdr:to>
      <xdr:col>3</xdr:col>
      <xdr:colOff>1666875</xdr:colOff>
      <xdr:row>97</xdr:row>
      <xdr:rowOff>877484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27C9966-F148-418D-AB4C-44864DC75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0382" y="76542700"/>
          <a:ext cx="1296043" cy="791959"/>
        </a:xfrm>
        <a:prstGeom prst="rect">
          <a:avLst/>
        </a:prstGeom>
      </xdr:spPr>
    </xdr:pic>
    <xdr:clientData/>
  </xdr:twoCellAnchor>
  <xdr:twoCellAnchor>
    <xdr:from>
      <xdr:col>3</xdr:col>
      <xdr:colOff>590852</xdr:colOff>
      <xdr:row>102</xdr:row>
      <xdr:rowOff>30770</xdr:rowOff>
    </xdr:from>
    <xdr:to>
      <xdr:col>3</xdr:col>
      <xdr:colOff>1382592</xdr:colOff>
      <xdr:row>102</xdr:row>
      <xdr:rowOff>896056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572CF1B-A802-40F2-94C1-A3BA949F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381" y="78746808"/>
          <a:ext cx="791740" cy="865286"/>
        </a:xfrm>
        <a:prstGeom prst="rect">
          <a:avLst/>
        </a:prstGeom>
      </xdr:spPr>
    </xdr:pic>
    <xdr:clientData/>
  </xdr:twoCellAnchor>
  <xdr:twoCellAnchor>
    <xdr:from>
      <xdr:col>3</xdr:col>
      <xdr:colOff>496314</xdr:colOff>
      <xdr:row>105</xdr:row>
      <xdr:rowOff>70902</xdr:rowOff>
    </xdr:from>
    <xdr:to>
      <xdr:col>3</xdr:col>
      <xdr:colOff>1688161</xdr:colOff>
      <xdr:row>105</xdr:row>
      <xdr:rowOff>911161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65D14C6-6636-4747-86B9-3DE00CA9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843" y="81612091"/>
          <a:ext cx="1191847" cy="840259"/>
        </a:xfrm>
        <a:prstGeom prst="rect">
          <a:avLst/>
        </a:prstGeom>
      </xdr:spPr>
    </xdr:pic>
    <xdr:clientData/>
  </xdr:twoCellAnchor>
  <xdr:twoCellAnchor>
    <xdr:from>
      <xdr:col>3</xdr:col>
      <xdr:colOff>307242</xdr:colOff>
      <xdr:row>49</xdr:row>
      <xdr:rowOff>118170</xdr:rowOff>
    </xdr:from>
    <xdr:to>
      <xdr:col>3</xdr:col>
      <xdr:colOff>1706875</xdr:colOff>
      <xdr:row>49</xdr:row>
      <xdr:rowOff>800635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B93E035-1D64-4218-BE81-524E8204B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6194771" y="24401529"/>
          <a:ext cx="1399633" cy="682465"/>
        </a:xfrm>
        <a:prstGeom prst="rect">
          <a:avLst/>
        </a:prstGeom>
      </xdr:spPr>
    </xdr:pic>
    <xdr:clientData/>
  </xdr:twoCellAnchor>
  <xdr:twoCellAnchor>
    <xdr:from>
      <xdr:col>3</xdr:col>
      <xdr:colOff>157243</xdr:colOff>
      <xdr:row>103</xdr:row>
      <xdr:rowOff>82717</xdr:rowOff>
    </xdr:from>
    <xdr:to>
      <xdr:col>3</xdr:col>
      <xdr:colOff>1887531</xdr:colOff>
      <xdr:row>103</xdr:row>
      <xdr:rowOff>862640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BCF9862-12FB-426A-B4DE-B5C2AF969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44772" y="79747661"/>
          <a:ext cx="1730288" cy="779923"/>
        </a:xfrm>
        <a:prstGeom prst="rect">
          <a:avLst/>
        </a:prstGeom>
      </xdr:spPr>
    </xdr:pic>
    <xdr:clientData/>
  </xdr:twoCellAnchor>
  <xdr:twoCellAnchor>
    <xdr:from>
      <xdr:col>3</xdr:col>
      <xdr:colOff>82719</xdr:colOff>
      <xdr:row>104</xdr:row>
      <xdr:rowOff>135108</xdr:rowOff>
    </xdr:from>
    <xdr:to>
      <xdr:col>3</xdr:col>
      <xdr:colOff>1979526</xdr:colOff>
      <xdr:row>104</xdr:row>
      <xdr:rowOff>903213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5FE2E2F-58C2-4625-8E60-385C68C32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0248" y="80727391"/>
          <a:ext cx="1896807" cy="768105"/>
        </a:xfrm>
        <a:prstGeom prst="rect">
          <a:avLst/>
        </a:prstGeom>
      </xdr:spPr>
    </xdr:pic>
    <xdr:clientData/>
  </xdr:twoCellAnchor>
  <xdr:twoCellAnchor>
    <xdr:from>
      <xdr:col>3</xdr:col>
      <xdr:colOff>94536</xdr:colOff>
      <xdr:row>119</xdr:row>
      <xdr:rowOff>129986</xdr:rowOff>
    </xdr:from>
    <xdr:to>
      <xdr:col>3</xdr:col>
      <xdr:colOff>1916393</xdr:colOff>
      <xdr:row>120</xdr:row>
      <xdr:rowOff>567215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E3C586C-2C35-402E-9B14-757D04F93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82065" y="98374071"/>
          <a:ext cx="1821857" cy="1116559"/>
        </a:xfrm>
        <a:prstGeom prst="rect">
          <a:avLst/>
        </a:prstGeom>
      </xdr:spPr>
    </xdr:pic>
    <xdr:clientData/>
  </xdr:twoCellAnchor>
  <xdr:twoCellAnchor>
    <xdr:from>
      <xdr:col>3</xdr:col>
      <xdr:colOff>613713</xdr:colOff>
      <xdr:row>121</xdr:row>
      <xdr:rowOff>92601</xdr:rowOff>
    </xdr:from>
    <xdr:to>
      <xdr:col>3</xdr:col>
      <xdr:colOff>1458204</xdr:colOff>
      <xdr:row>121</xdr:row>
      <xdr:rowOff>847725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F6D15488-E065-4CFE-BF58-1509860A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1588" y="104981901"/>
          <a:ext cx="844491" cy="755124"/>
        </a:xfrm>
        <a:prstGeom prst="rect">
          <a:avLst/>
        </a:prstGeom>
      </xdr:spPr>
    </xdr:pic>
    <xdr:clientData/>
  </xdr:twoCellAnchor>
  <xdr:twoCellAnchor>
    <xdr:from>
      <xdr:col>3</xdr:col>
      <xdr:colOff>177255</xdr:colOff>
      <xdr:row>122</xdr:row>
      <xdr:rowOff>59085</xdr:rowOff>
    </xdr:from>
    <xdr:to>
      <xdr:col>3</xdr:col>
      <xdr:colOff>1902538</xdr:colOff>
      <xdr:row>122</xdr:row>
      <xdr:rowOff>881290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3AAD47C-7006-465E-9201-DC22430FF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784" y="101494944"/>
          <a:ext cx="1725283" cy="822205"/>
        </a:xfrm>
        <a:prstGeom prst="rect">
          <a:avLst/>
        </a:prstGeom>
      </xdr:spPr>
    </xdr:pic>
    <xdr:clientData/>
  </xdr:twoCellAnchor>
  <xdr:twoCellAnchor>
    <xdr:from>
      <xdr:col>3</xdr:col>
      <xdr:colOff>35451</xdr:colOff>
      <xdr:row>129</xdr:row>
      <xdr:rowOff>82170</xdr:rowOff>
    </xdr:from>
    <xdr:to>
      <xdr:col>3</xdr:col>
      <xdr:colOff>1997075</xdr:colOff>
      <xdr:row>129</xdr:row>
      <xdr:rowOff>803557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24089A8-7E86-42C2-A092-13CEEB8A0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980" y="111082566"/>
          <a:ext cx="1961624" cy="721387"/>
        </a:xfrm>
        <a:prstGeom prst="rect">
          <a:avLst/>
        </a:prstGeom>
      </xdr:spPr>
    </xdr:pic>
    <xdr:clientData/>
  </xdr:twoCellAnchor>
  <xdr:twoCellAnchor>
    <xdr:from>
      <xdr:col>3</xdr:col>
      <xdr:colOff>701783</xdr:colOff>
      <xdr:row>146</xdr:row>
      <xdr:rowOff>105320</xdr:rowOff>
    </xdr:from>
    <xdr:to>
      <xdr:col>3</xdr:col>
      <xdr:colOff>1385771</xdr:colOff>
      <xdr:row>146</xdr:row>
      <xdr:rowOff>841076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49F2508-0286-40D6-B54E-D0ADB87F7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9312" y="124153169"/>
          <a:ext cx="683988" cy="735756"/>
        </a:xfrm>
        <a:prstGeom prst="rect">
          <a:avLst/>
        </a:prstGeom>
      </xdr:spPr>
    </xdr:pic>
    <xdr:clientData/>
  </xdr:twoCellAnchor>
  <xdr:twoCellAnchor>
    <xdr:from>
      <xdr:col>3</xdr:col>
      <xdr:colOff>138702</xdr:colOff>
      <xdr:row>131</xdr:row>
      <xdr:rowOff>98094</xdr:rowOff>
    </xdr:from>
    <xdr:to>
      <xdr:col>3</xdr:col>
      <xdr:colOff>1854679</xdr:colOff>
      <xdr:row>131</xdr:row>
      <xdr:rowOff>819510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A79D966B-3644-4A51-B41B-014E5B7B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231" y="113104132"/>
          <a:ext cx="1715977" cy="721416"/>
        </a:xfrm>
        <a:prstGeom prst="rect">
          <a:avLst/>
        </a:prstGeom>
      </xdr:spPr>
    </xdr:pic>
    <xdr:clientData/>
  </xdr:twoCellAnchor>
  <xdr:twoCellAnchor>
    <xdr:from>
      <xdr:col>3</xdr:col>
      <xdr:colOff>307242</xdr:colOff>
      <xdr:row>137</xdr:row>
      <xdr:rowOff>94537</xdr:rowOff>
    </xdr:from>
    <xdr:to>
      <xdr:col>3</xdr:col>
      <xdr:colOff>1628236</xdr:colOff>
      <xdr:row>137</xdr:row>
      <xdr:rowOff>859892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499AD0D4-3250-4506-884A-020A99FFB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4771" y="118643047"/>
          <a:ext cx="1320994" cy="765355"/>
        </a:xfrm>
        <a:prstGeom prst="rect">
          <a:avLst/>
        </a:prstGeom>
      </xdr:spPr>
    </xdr:pic>
    <xdr:clientData/>
  </xdr:twoCellAnchor>
  <xdr:twoCellAnchor>
    <xdr:from>
      <xdr:col>3</xdr:col>
      <xdr:colOff>95848</xdr:colOff>
      <xdr:row>126</xdr:row>
      <xdr:rowOff>36179</xdr:rowOff>
    </xdr:from>
    <xdr:to>
      <xdr:col>3</xdr:col>
      <xdr:colOff>1945735</xdr:colOff>
      <xdr:row>126</xdr:row>
      <xdr:rowOff>851859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BC0982A-1A30-4719-9E33-FF2E7586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377" y="108362387"/>
          <a:ext cx="1849887" cy="815680"/>
        </a:xfrm>
        <a:prstGeom prst="rect">
          <a:avLst/>
        </a:prstGeom>
      </xdr:spPr>
    </xdr:pic>
    <xdr:clientData/>
  </xdr:twoCellAnchor>
  <xdr:twoCellAnchor>
    <xdr:from>
      <xdr:col>3</xdr:col>
      <xdr:colOff>92533</xdr:colOff>
      <xdr:row>127</xdr:row>
      <xdr:rowOff>44329</xdr:rowOff>
    </xdr:from>
    <xdr:to>
      <xdr:col>3</xdr:col>
      <xdr:colOff>1924876</xdr:colOff>
      <xdr:row>127</xdr:row>
      <xdr:rowOff>848265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06F26FC-6472-4636-BEBD-37D91CDC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62" y="109319443"/>
          <a:ext cx="1832343" cy="803936"/>
        </a:xfrm>
        <a:prstGeom prst="rect">
          <a:avLst/>
        </a:prstGeom>
      </xdr:spPr>
    </xdr:pic>
    <xdr:clientData/>
  </xdr:twoCellAnchor>
  <xdr:twoCellAnchor>
    <xdr:from>
      <xdr:col>3</xdr:col>
      <xdr:colOff>738035</xdr:colOff>
      <xdr:row>136</xdr:row>
      <xdr:rowOff>95848</xdr:rowOff>
    </xdr:from>
    <xdr:to>
      <xdr:col>3</xdr:col>
      <xdr:colOff>1326918</xdr:colOff>
      <xdr:row>136</xdr:row>
      <xdr:rowOff>806516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84C630A-DF5C-473F-A815-2A398008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564" y="116919074"/>
          <a:ext cx="588883" cy="710668"/>
        </a:xfrm>
        <a:prstGeom prst="rect">
          <a:avLst/>
        </a:prstGeom>
      </xdr:spPr>
    </xdr:pic>
    <xdr:clientData/>
  </xdr:twoCellAnchor>
  <xdr:twoCellAnchor>
    <xdr:from>
      <xdr:col>3</xdr:col>
      <xdr:colOff>182114</xdr:colOff>
      <xdr:row>135</xdr:row>
      <xdr:rowOff>197889</xdr:rowOff>
    </xdr:from>
    <xdr:to>
      <xdr:col>3</xdr:col>
      <xdr:colOff>1916981</xdr:colOff>
      <xdr:row>135</xdr:row>
      <xdr:rowOff>845641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8AA6EBB-C70D-43EA-AD4D-FD07D56AF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69643" y="116072210"/>
          <a:ext cx="1734867" cy="647752"/>
        </a:xfrm>
        <a:prstGeom prst="rect">
          <a:avLst/>
        </a:prstGeom>
      </xdr:spPr>
    </xdr:pic>
    <xdr:clientData/>
  </xdr:twoCellAnchor>
  <xdr:twoCellAnchor>
    <xdr:from>
      <xdr:col>3</xdr:col>
      <xdr:colOff>612307</xdr:colOff>
      <xdr:row>35</xdr:row>
      <xdr:rowOff>70673</xdr:rowOff>
    </xdr:from>
    <xdr:to>
      <xdr:col>3</xdr:col>
      <xdr:colOff>1592558</xdr:colOff>
      <xdr:row>35</xdr:row>
      <xdr:rowOff>1050924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FA9D99D-2BBA-47DA-AEF4-3424E05DD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0182" y="16701323"/>
          <a:ext cx="980251" cy="980251"/>
        </a:xfrm>
        <a:prstGeom prst="rect">
          <a:avLst/>
        </a:prstGeom>
      </xdr:spPr>
    </xdr:pic>
    <xdr:clientData/>
  </xdr:twoCellAnchor>
  <xdr:twoCellAnchor>
    <xdr:from>
      <xdr:col>3</xdr:col>
      <xdr:colOff>555037</xdr:colOff>
      <xdr:row>36</xdr:row>
      <xdr:rowOff>42330</xdr:rowOff>
    </xdr:from>
    <xdr:to>
      <xdr:col>3</xdr:col>
      <xdr:colOff>1575741</xdr:colOff>
      <xdr:row>36</xdr:row>
      <xdr:rowOff>1063034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3A21645-754A-4946-8FCC-9FB3BDE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sharpenSoften amount="25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566" y="10846915"/>
          <a:ext cx="1020704" cy="1020704"/>
        </a:xfrm>
        <a:prstGeom prst="rect">
          <a:avLst/>
        </a:prstGeom>
      </xdr:spPr>
    </xdr:pic>
    <xdr:clientData/>
  </xdr:twoCellAnchor>
  <xdr:twoCellAnchor>
    <xdr:from>
      <xdr:col>3</xdr:col>
      <xdr:colOff>545630</xdr:colOff>
      <xdr:row>37</xdr:row>
      <xdr:rowOff>56445</xdr:rowOff>
    </xdr:from>
    <xdr:to>
      <xdr:col>3</xdr:col>
      <xdr:colOff>1556926</xdr:colOff>
      <xdr:row>37</xdr:row>
      <xdr:rowOff>1067741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44AD3D2-B81D-48C0-BB4A-07B497E6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159" y="11950115"/>
          <a:ext cx="1011296" cy="1011296"/>
        </a:xfrm>
        <a:prstGeom prst="rect">
          <a:avLst/>
        </a:prstGeom>
      </xdr:spPr>
    </xdr:pic>
    <xdr:clientData/>
  </xdr:twoCellAnchor>
  <xdr:twoCellAnchor>
    <xdr:from>
      <xdr:col>3</xdr:col>
      <xdr:colOff>531517</xdr:colOff>
      <xdr:row>38</xdr:row>
      <xdr:rowOff>112889</xdr:rowOff>
    </xdr:from>
    <xdr:to>
      <xdr:col>3</xdr:col>
      <xdr:colOff>1542252</xdr:colOff>
      <xdr:row>38</xdr:row>
      <xdr:rowOff>1001889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6618412-08C7-489A-874A-25FF7F484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9046" y="13095644"/>
          <a:ext cx="1010735" cy="889000"/>
        </a:xfrm>
        <a:prstGeom prst="rect">
          <a:avLst/>
        </a:prstGeom>
      </xdr:spPr>
    </xdr:pic>
    <xdr:clientData/>
  </xdr:twoCellAnchor>
  <xdr:twoCellAnchor>
    <xdr:from>
      <xdr:col>3</xdr:col>
      <xdr:colOff>953074</xdr:colOff>
      <xdr:row>45</xdr:row>
      <xdr:rowOff>44759</xdr:rowOff>
    </xdr:from>
    <xdr:to>
      <xdr:col>3</xdr:col>
      <xdr:colOff>1813135</xdr:colOff>
      <xdr:row>45</xdr:row>
      <xdr:rowOff>934055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B96CBC1-8231-47B6-8B53-2576F9600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40603" y="20629542"/>
          <a:ext cx="860061" cy="889296"/>
        </a:xfrm>
        <a:prstGeom prst="rect">
          <a:avLst/>
        </a:prstGeom>
      </xdr:spPr>
    </xdr:pic>
    <xdr:clientData/>
  </xdr:twoCellAnchor>
  <xdr:twoCellAnchor>
    <xdr:from>
      <xdr:col>3</xdr:col>
      <xdr:colOff>82317</xdr:colOff>
      <xdr:row>45</xdr:row>
      <xdr:rowOff>99191</xdr:rowOff>
    </xdr:from>
    <xdr:to>
      <xdr:col>3</xdr:col>
      <xdr:colOff>954871</xdr:colOff>
      <xdr:row>45</xdr:row>
      <xdr:rowOff>832069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799BCB3-3F01-42CC-8C04-ABA82705D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69846" y="20683974"/>
          <a:ext cx="872554" cy="732878"/>
        </a:xfrm>
        <a:prstGeom prst="rect">
          <a:avLst/>
        </a:prstGeom>
      </xdr:spPr>
    </xdr:pic>
    <xdr:clientData/>
  </xdr:twoCellAnchor>
  <xdr:twoCellAnchor>
    <xdr:from>
      <xdr:col>3</xdr:col>
      <xdr:colOff>583245</xdr:colOff>
      <xdr:row>47</xdr:row>
      <xdr:rowOff>43132</xdr:rowOff>
    </xdr:from>
    <xdr:to>
      <xdr:col>3</xdr:col>
      <xdr:colOff>1464051</xdr:colOff>
      <xdr:row>47</xdr:row>
      <xdr:rowOff>776377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CEB001-B68E-46BB-9593-64E3E198C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70774" y="22547292"/>
          <a:ext cx="880806" cy="733245"/>
        </a:xfrm>
        <a:prstGeom prst="rect">
          <a:avLst/>
        </a:prstGeom>
      </xdr:spPr>
    </xdr:pic>
    <xdr:clientData/>
  </xdr:twoCellAnchor>
  <xdr:twoCellAnchor>
    <xdr:from>
      <xdr:col>3</xdr:col>
      <xdr:colOff>593066</xdr:colOff>
      <xdr:row>48</xdr:row>
      <xdr:rowOff>64698</xdr:rowOff>
    </xdr:from>
    <xdr:to>
      <xdr:col>3</xdr:col>
      <xdr:colOff>1444804</xdr:colOff>
      <xdr:row>48</xdr:row>
      <xdr:rowOff>819509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331908-FC28-490B-8F39-82B071B4A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80595" y="23528547"/>
          <a:ext cx="851738" cy="754811"/>
        </a:xfrm>
        <a:prstGeom prst="rect">
          <a:avLst/>
        </a:prstGeom>
      </xdr:spPr>
    </xdr:pic>
    <xdr:clientData/>
  </xdr:twoCellAnchor>
  <xdr:twoCellAnchor>
    <xdr:from>
      <xdr:col>3</xdr:col>
      <xdr:colOff>424755</xdr:colOff>
      <xdr:row>54</xdr:row>
      <xdr:rowOff>75481</xdr:rowOff>
    </xdr:from>
    <xdr:to>
      <xdr:col>3</xdr:col>
      <xdr:colOff>1608382</xdr:colOff>
      <xdr:row>54</xdr:row>
      <xdr:rowOff>921821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8BDF823-DD6E-4505-914E-CE34AD28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284" y="29092585"/>
          <a:ext cx="1183627" cy="846340"/>
        </a:xfrm>
        <a:prstGeom prst="rect">
          <a:avLst/>
        </a:prstGeom>
      </xdr:spPr>
    </xdr:pic>
    <xdr:clientData/>
  </xdr:twoCellAnchor>
  <xdr:twoCellAnchor>
    <xdr:from>
      <xdr:col>3</xdr:col>
      <xdr:colOff>152236</xdr:colOff>
      <xdr:row>62</xdr:row>
      <xdr:rowOff>65444</xdr:rowOff>
    </xdr:from>
    <xdr:to>
      <xdr:col>3</xdr:col>
      <xdr:colOff>832069</xdr:colOff>
      <xdr:row>62</xdr:row>
      <xdr:rowOff>892715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ED9AF49-C7C5-43D4-9E82-06CF40107E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9765" y="37105114"/>
          <a:ext cx="679833" cy="827271"/>
        </a:xfrm>
        <a:prstGeom prst="rect">
          <a:avLst/>
        </a:prstGeom>
      </xdr:spPr>
    </xdr:pic>
    <xdr:clientData/>
  </xdr:twoCellAnchor>
  <xdr:twoCellAnchor>
    <xdr:from>
      <xdr:col>3</xdr:col>
      <xdr:colOff>867104</xdr:colOff>
      <xdr:row>62</xdr:row>
      <xdr:rowOff>58016</xdr:rowOff>
    </xdr:from>
    <xdr:to>
      <xdr:col>3</xdr:col>
      <xdr:colOff>1782379</xdr:colOff>
      <xdr:row>62</xdr:row>
      <xdr:rowOff>899798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63DAD68-172F-431D-ACF9-541072974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54633" y="37097686"/>
          <a:ext cx="915275" cy="841782"/>
        </a:xfrm>
        <a:prstGeom prst="rect">
          <a:avLst/>
        </a:prstGeom>
      </xdr:spPr>
    </xdr:pic>
    <xdr:clientData/>
  </xdr:twoCellAnchor>
  <xdr:twoCellAnchor>
    <xdr:from>
      <xdr:col>3</xdr:col>
      <xdr:colOff>220903</xdr:colOff>
      <xdr:row>64</xdr:row>
      <xdr:rowOff>19794</xdr:rowOff>
    </xdr:from>
    <xdr:to>
      <xdr:col>3</xdr:col>
      <xdr:colOff>1701649</xdr:colOff>
      <xdr:row>64</xdr:row>
      <xdr:rowOff>852585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10EC95F-E73B-401F-A0E6-406B6EB615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8432" y="39906180"/>
          <a:ext cx="1480746" cy="832791"/>
        </a:xfrm>
        <a:prstGeom prst="rect">
          <a:avLst/>
        </a:prstGeom>
      </xdr:spPr>
    </xdr:pic>
    <xdr:clientData/>
  </xdr:twoCellAnchor>
  <xdr:twoCellAnchor>
    <xdr:from>
      <xdr:col>3</xdr:col>
      <xdr:colOff>307243</xdr:colOff>
      <xdr:row>64</xdr:row>
      <xdr:rowOff>730289</xdr:rowOff>
    </xdr:from>
    <xdr:to>
      <xdr:col>3</xdr:col>
      <xdr:colOff>1776174</xdr:colOff>
      <xdr:row>65</xdr:row>
      <xdr:rowOff>599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84A5817A-2275-411B-B61E-256206EBF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4772" y="40616675"/>
          <a:ext cx="1468931" cy="337830"/>
        </a:xfrm>
        <a:prstGeom prst="rect">
          <a:avLst/>
        </a:prstGeom>
      </xdr:spPr>
    </xdr:pic>
    <xdr:clientData/>
  </xdr:twoCellAnchor>
  <xdr:twoCellAnchor>
    <xdr:from>
      <xdr:col>3</xdr:col>
      <xdr:colOff>172527</xdr:colOff>
      <xdr:row>65</xdr:row>
      <xdr:rowOff>97048</xdr:rowOff>
    </xdr:from>
    <xdr:to>
      <xdr:col>3</xdr:col>
      <xdr:colOff>1832187</xdr:colOff>
      <xdr:row>65</xdr:row>
      <xdr:rowOff>1114426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EE86022-0040-4FA2-A699-2E88EC34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0402" y="50903398"/>
          <a:ext cx="1659660" cy="1017378"/>
        </a:xfrm>
        <a:prstGeom prst="rect">
          <a:avLst/>
        </a:prstGeom>
      </xdr:spPr>
    </xdr:pic>
    <xdr:clientData/>
  </xdr:twoCellAnchor>
  <xdr:twoCellAnchor>
    <xdr:from>
      <xdr:col>3</xdr:col>
      <xdr:colOff>258792</xdr:colOff>
      <xdr:row>70</xdr:row>
      <xdr:rowOff>43741</xdr:rowOff>
    </xdr:from>
    <xdr:to>
      <xdr:col>3</xdr:col>
      <xdr:colOff>1811546</xdr:colOff>
      <xdr:row>70</xdr:row>
      <xdr:rowOff>914092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5550A8C-0C81-41A8-A460-F8AFD3AFE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9401" y="46466178"/>
          <a:ext cx="1552754" cy="870351"/>
        </a:xfrm>
        <a:prstGeom prst="rect">
          <a:avLst/>
        </a:prstGeom>
      </xdr:spPr>
    </xdr:pic>
    <xdr:clientData/>
  </xdr:twoCellAnchor>
  <xdr:twoCellAnchor>
    <xdr:from>
      <xdr:col>3</xdr:col>
      <xdr:colOff>219796</xdr:colOff>
      <xdr:row>115</xdr:row>
      <xdr:rowOff>102796</xdr:rowOff>
    </xdr:from>
    <xdr:to>
      <xdr:col>3</xdr:col>
      <xdr:colOff>1887027</xdr:colOff>
      <xdr:row>115</xdr:row>
      <xdr:rowOff>569315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A309562-9BCE-49E4-921A-2DF56AEF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325" y="94066022"/>
          <a:ext cx="1667231" cy="466519"/>
        </a:xfrm>
        <a:prstGeom prst="rect">
          <a:avLst/>
        </a:prstGeom>
      </xdr:spPr>
    </xdr:pic>
    <xdr:clientData/>
  </xdr:twoCellAnchor>
  <xdr:twoCellAnchor>
    <xdr:from>
      <xdr:col>3</xdr:col>
      <xdr:colOff>540766</xdr:colOff>
      <xdr:row>76</xdr:row>
      <xdr:rowOff>59357</xdr:rowOff>
    </xdr:from>
    <xdr:to>
      <xdr:col>3</xdr:col>
      <xdr:colOff>1412575</xdr:colOff>
      <xdr:row>76</xdr:row>
      <xdr:rowOff>940096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A7A0F4C-60B9-41F5-AA2F-BAB9A02C1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8295" y="50308225"/>
          <a:ext cx="871809" cy="880739"/>
        </a:xfrm>
        <a:prstGeom prst="rect">
          <a:avLst/>
        </a:prstGeom>
      </xdr:spPr>
    </xdr:pic>
    <xdr:clientData/>
  </xdr:twoCellAnchor>
  <xdr:twoCellAnchor>
    <xdr:from>
      <xdr:col>3</xdr:col>
      <xdr:colOff>678934</xdr:colOff>
      <xdr:row>123</xdr:row>
      <xdr:rowOff>68989</xdr:rowOff>
    </xdr:from>
    <xdr:to>
      <xdr:col>3</xdr:col>
      <xdr:colOff>1432706</xdr:colOff>
      <xdr:row>123</xdr:row>
      <xdr:rowOff>890717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8431C7C2-EB87-4BFC-9C25-91112AF8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6463" y="104373130"/>
          <a:ext cx="753772" cy="821728"/>
        </a:xfrm>
        <a:prstGeom prst="rect">
          <a:avLst/>
        </a:prstGeom>
      </xdr:spPr>
    </xdr:pic>
    <xdr:clientData/>
  </xdr:twoCellAnchor>
  <xdr:twoCellAnchor>
    <xdr:from>
      <xdr:col>3</xdr:col>
      <xdr:colOff>700897</xdr:colOff>
      <xdr:row>128</xdr:row>
      <xdr:rowOff>53916</xdr:rowOff>
    </xdr:from>
    <xdr:to>
      <xdr:col>3</xdr:col>
      <xdr:colOff>1550599</xdr:colOff>
      <xdr:row>128</xdr:row>
      <xdr:rowOff>820347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BB5586-D5C6-4777-BE71-7E9C5DEB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988" y="110472029"/>
          <a:ext cx="849702" cy="766431"/>
        </a:xfrm>
        <a:prstGeom prst="rect">
          <a:avLst/>
        </a:prstGeom>
      </xdr:spPr>
    </xdr:pic>
    <xdr:clientData/>
  </xdr:twoCellAnchor>
  <xdr:twoCellAnchor>
    <xdr:from>
      <xdr:col>3</xdr:col>
      <xdr:colOff>484497</xdr:colOff>
      <xdr:row>144</xdr:row>
      <xdr:rowOff>36833</xdr:rowOff>
    </xdr:from>
    <xdr:to>
      <xdr:col>3</xdr:col>
      <xdr:colOff>1358957</xdr:colOff>
      <xdr:row>144</xdr:row>
      <xdr:rowOff>911293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50F0846C-E536-4181-8A62-83AD0219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026" y="120882126"/>
          <a:ext cx="874460" cy="874460"/>
        </a:xfrm>
        <a:prstGeom prst="rect">
          <a:avLst/>
        </a:prstGeom>
      </xdr:spPr>
    </xdr:pic>
    <xdr:clientData/>
  </xdr:twoCellAnchor>
  <xdr:twoCellAnchor>
    <xdr:from>
      <xdr:col>3</xdr:col>
      <xdr:colOff>75480</xdr:colOff>
      <xdr:row>116</xdr:row>
      <xdr:rowOff>136408</xdr:rowOff>
    </xdr:from>
    <xdr:to>
      <xdr:col>3</xdr:col>
      <xdr:colOff>2003484</xdr:colOff>
      <xdr:row>116</xdr:row>
      <xdr:rowOff>650958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05500A8-B516-5BBE-AF6F-44227C3B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009" y="94757398"/>
          <a:ext cx="1928004" cy="514550"/>
        </a:xfrm>
        <a:prstGeom prst="rect">
          <a:avLst/>
        </a:prstGeom>
      </xdr:spPr>
    </xdr:pic>
    <xdr:clientData/>
  </xdr:twoCellAnchor>
  <xdr:twoCellAnchor>
    <xdr:from>
      <xdr:col>3</xdr:col>
      <xdr:colOff>496018</xdr:colOff>
      <xdr:row>140</xdr:row>
      <xdr:rowOff>118596</xdr:rowOff>
    </xdr:from>
    <xdr:to>
      <xdr:col>3</xdr:col>
      <xdr:colOff>1457298</xdr:colOff>
      <xdr:row>140</xdr:row>
      <xdr:rowOff>1000126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569B3ED-AE11-7552-0E57-E937E598E7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5568" y="24512121"/>
          <a:ext cx="961280" cy="881530"/>
        </a:xfrm>
        <a:prstGeom prst="rect">
          <a:avLst/>
        </a:prstGeom>
      </xdr:spPr>
    </xdr:pic>
    <xdr:clientData/>
  </xdr:twoCellAnchor>
  <xdr:twoCellAnchor>
    <xdr:from>
      <xdr:col>3</xdr:col>
      <xdr:colOff>61591</xdr:colOff>
      <xdr:row>113</xdr:row>
      <xdr:rowOff>109780</xdr:rowOff>
    </xdr:from>
    <xdr:to>
      <xdr:col>3</xdr:col>
      <xdr:colOff>1951726</xdr:colOff>
      <xdr:row>113</xdr:row>
      <xdr:rowOff>905774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8F52472-6771-A649-364C-BF84A1F7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120" y="88379573"/>
          <a:ext cx="1890135" cy="795994"/>
        </a:xfrm>
        <a:prstGeom prst="rect">
          <a:avLst/>
        </a:prstGeom>
      </xdr:spPr>
    </xdr:pic>
    <xdr:clientData/>
  </xdr:twoCellAnchor>
  <xdr:twoCellAnchor>
    <xdr:from>
      <xdr:col>3</xdr:col>
      <xdr:colOff>50970</xdr:colOff>
      <xdr:row>125</xdr:row>
      <xdr:rowOff>107831</xdr:rowOff>
    </xdr:from>
    <xdr:to>
      <xdr:col>3</xdr:col>
      <xdr:colOff>1969821</xdr:colOff>
      <xdr:row>125</xdr:row>
      <xdr:rowOff>927340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759594A-B869-27B7-C593-9CF39461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8499" y="107679227"/>
          <a:ext cx="1918851" cy="819509"/>
        </a:xfrm>
        <a:prstGeom prst="rect">
          <a:avLst/>
        </a:prstGeom>
      </xdr:spPr>
    </xdr:pic>
    <xdr:clientData/>
  </xdr:twoCellAnchor>
  <xdr:twoCellAnchor>
    <xdr:from>
      <xdr:col>3</xdr:col>
      <xdr:colOff>108234</xdr:colOff>
      <xdr:row>132</xdr:row>
      <xdr:rowOff>82636</xdr:rowOff>
    </xdr:from>
    <xdr:to>
      <xdr:col>3</xdr:col>
      <xdr:colOff>977660</xdr:colOff>
      <xdr:row>132</xdr:row>
      <xdr:rowOff>833888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33224EE-B9C4-281B-034A-AF9792125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88574" y="113972881"/>
          <a:ext cx="869426" cy="751252"/>
        </a:xfrm>
        <a:prstGeom prst="rect">
          <a:avLst/>
        </a:prstGeom>
      </xdr:spPr>
    </xdr:pic>
    <xdr:clientData/>
  </xdr:twoCellAnchor>
  <xdr:twoCellAnchor>
    <xdr:from>
      <xdr:col>3</xdr:col>
      <xdr:colOff>1049547</xdr:colOff>
      <xdr:row>132</xdr:row>
      <xdr:rowOff>195465</xdr:rowOff>
    </xdr:from>
    <xdr:to>
      <xdr:col>3</xdr:col>
      <xdr:colOff>1897810</xdr:colOff>
      <xdr:row>132</xdr:row>
      <xdr:rowOff>841760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229C46E-D6B8-A435-A607-EC35CE890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887" y="114085710"/>
          <a:ext cx="848263" cy="646295"/>
        </a:xfrm>
        <a:prstGeom prst="rect">
          <a:avLst/>
        </a:prstGeom>
      </xdr:spPr>
    </xdr:pic>
    <xdr:clientData/>
  </xdr:twoCellAnchor>
  <xdr:twoCellAnchor>
    <xdr:from>
      <xdr:col>3</xdr:col>
      <xdr:colOff>59085</xdr:colOff>
      <xdr:row>80</xdr:row>
      <xdr:rowOff>228035</xdr:rowOff>
    </xdr:from>
    <xdr:to>
      <xdr:col>3</xdr:col>
      <xdr:colOff>1970249</xdr:colOff>
      <xdr:row>80</xdr:row>
      <xdr:rowOff>791740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8A407-5BC9-4541-A5BE-A8B99509A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4217" y="11835356"/>
          <a:ext cx="1911164" cy="563705"/>
        </a:xfrm>
        <a:prstGeom prst="rect">
          <a:avLst/>
        </a:prstGeom>
      </xdr:spPr>
    </xdr:pic>
    <xdr:clientData/>
  </xdr:twoCellAnchor>
  <xdr:twoCellAnchor>
    <xdr:from>
      <xdr:col>3</xdr:col>
      <xdr:colOff>674777</xdr:colOff>
      <xdr:row>61</xdr:row>
      <xdr:rowOff>110545</xdr:rowOff>
    </xdr:from>
    <xdr:to>
      <xdr:col>3</xdr:col>
      <xdr:colOff>1213440</xdr:colOff>
      <xdr:row>61</xdr:row>
      <xdr:rowOff>896507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9EF6E2B6-3527-4C8D-9163-30200759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444" y="23757945"/>
          <a:ext cx="538663" cy="785962"/>
        </a:xfrm>
        <a:prstGeom prst="rect">
          <a:avLst/>
        </a:prstGeom>
      </xdr:spPr>
    </xdr:pic>
    <xdr:clientData/>
  </xdr:twoCellAnchor>
  <xdr:twoCellAnchor>
    <xdr:from>
      <xdr:col>3</xdr:col>
      <xdr:colOff>1109134</xdr:colOff>
      <xdr:row>118</xdr:row>
      <xdr:rowOff>71967</xdr:rowOff>
    </xdr:from>
    <xdr:to>
      <xdr:col>3</xdr:col>
      <xdr:colOff>1909234</xdr:colOff>
      <xdr:row>118</xdr:row>
      <xdr:rowOff>900005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76B3160-F8B7-4FFE-9068-59F39EB66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6701" y="91626267"/>
          <a:ext cx="800100" cy="828038"/>
        </a:xfrm>
        <a:prstGeom prst="rect">
          <a:avLst/>
        </a:prstGeom>
      </xdr:spPr>
    </xdr:pic>
    <xdr:clientData/>
  </xdr:twoCellAnchor>
  <xdr:twoCellAnchor>
    <xdr:from>
      <xdr:col>3</xdr:col>
      <xdr:colOff>122767</xdr:colOff>
      <xdr:row>118</xdr:row>
      <xdr:rowOff>95671</xdr:rowOff>
    </xdr:from>
    <xdr:to>
      <xdr:col>3</xdr:col>
      <xdr:colOff>1032934</xdr:colOff>
      <xdr:row>118</xdr:row>
      <xdr:rowOff>916939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497302F-8330-4B34-BBBC-38186A15E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60334" y="91649971"/>
          <a:ext cx="910167" cy="821268"/>
        </a:xfrm>
        <a:prstGeom prst="rect">
          <a:avLst/>
        </a:prstGeom>
      </xdr:spPr>
    </xdr:pic>
    <xdr:clientData/>
  </xdr:twoCellAnchor>
  <xdr:twoCellAnchor>
    <xdr:from>
      <xdr:col>3</xdr:col>
      <xdr:colOff>448733</xdr:colOff>
      <xdr:row>60</xdr:row>
      <xdr:rowOff>76200</xdr:rowOff>
    </xdr:from>
    <xdr:to>
      <xdr:col>3</xdr:col>
      <xdr:colOff>1533253</xdr:colOff>
      <xdr:row>60</xdr:row>
      <xdr:rowOff>885290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835FA30-3CEE-41CD-8DBA-63ABB11BB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0400" y="32215667"/>
          <a:ext cx="1084520" cy="809090"/>
        </a:xfrm>
        <a:prstGeom prst="rect">
          <a:avLst/>
        </a:prstGeom>
      </xdr:spPr>
    </xdr:pic>
    <xdr:clientData/>
  </xdr:twoCellAnchor>
  <xdr:oneCellAnchor>
    <xdr:from>
      <xdr:col>3</xdr:col>
      <xdr:colOff>93135</xdr:colOff>
      <xdr:row>42</xdr:row>
      <xdr:rowOff>67733</xdr:rowOff>
    </xdr:from>
    <xdr:ext cx="1762142" cy="787401"/>
    <xdr:pic>
      <xdr:nvPicPr>
        <xdr:cNvPr id="224" name="Picture 223">
          <a:extLst>
            <a:ext uri="{FF2B5EF4-FFF2-40B4-BE49-F238E27FC236}">
              <a16:creationId xmlns:a16="http://schemas.microsoft.com/office/drawing/2014/main" id="{D7CB060E-C662-4870-84E7-EF5A384C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068" y="6544733"/>
          <a:ext cx="1762142" cy="787401"/>
        </a:xfrm>
        <a:prstGeom prst="rect">
          <a:avLst/>
        </a:prstGeom>
      </xdr:spPr>
    </xdr:pic>
    <xdr:clientData/>
  </xdr:oneCellAnchor>
  <xdr:twoCellAnchor>
    <xdr:from>
      <xdr:col>3</xdr:col>
      <xdr:colOff>84666</xdr:colOff>
      <xdr:row>99</xdr:row>
      <xdr:rowOff>59267</xdr:rowOff>
    </xdr:from>
    <xdr:to>
      <xdr:col>3</xdr:col>
      <xdr:colOff>1897884</xdr:colOff>
      <xdr:row>99</xdr:row>
      <xdr:rowOff>912942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E4DF4D0E-F5C3-439E-B566-4BB2B5C5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599" y="82820934"/>
          <a:ext cx="1813218" cy="853675"/>
        </a:xfrm>
        <a:prstGeom prst="rect">
          <a:avLst/>
        </a:prstGeom>
      </xdr:spPr>
    </xdr:pic>
    <xdr:clientData/>
  </xdr:twoCellAnchor>
  <xdr:twoCellAnchor>
    <xdr:from>
      <xdr:col>3</xdr:col>
      <xdr:colOff>217714</xdr:colOff>
      <xdr:row>110</xdr:row>
      <xdr:rowOff>35077</xdr:rowOff>
    </xdr:from>
    <xdr:to>
      <xdr:col>3</xdr:col>
      <xdr:colOff>1699675</xdr:colOff>
      <xdr:row>110</xdr:row>
      <xdr:rowOff>895049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A6562-1E95-455B-9CC7-F851BD9E3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75589" y="7426477"/>
          <a:ext cx="1481961" cy="859972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69</xdr:row>
      <xdr:rowOff>38100</xdr:rowOff>
    </xdr:from>
    <xdr:to>
      <xdr:col>3</xdr:col>
      <xdr:colOff>1901765</xdr:colOff>
      <xdr:row>69</xdr:row>
      <xdr:rowOff>856774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A24E6FC7-E2C6-4003-8B18-C1C96580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4749700"/>
          <a:ext cx="1768415" cy="818674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72</xdr:row>
      <xdr:rowOff>100376</xdr:rowOff>
    </xdr:from>
    <xdr:to>
      <xdr:col>3</xdr:col>
      <xdr:colOff>1924050</xdr:colOff>
      <xdr:row>72</xdr:row>
      <xdr:rowOff>802791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E05F27-A812-6201-6E27-293E2500F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57345626"/>
          <a:ext cx="1857375" cy="702415"/>
        </a:xfrm>
        <a:prstGeom prst="rect">
          <a:avLst/>
        </a:prstGeom>
      </xdr:spPr>
    </xdr:pic>
    <xdr:clientData/>
  </xdr:twoCellAnchor>
  <xdr:twoCellAnchor>
    <xdr:from>
      <xdr:col>3</xdr:col>
      <xdr:colOff>606288</xdr:colOff>
      <xdr:row>143</xdr:row>
      <xdr:rowOff>114977</xdr:rowOff>
    </xdr:from>
    <xdr:to>
      <xdr:col>3</xdr:col>
      <xdr:colOff>1382591</xdr:colOff>
      <xdr:row>143</xdr:row>
      <xdr:rowOff>891280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5B3DB23-5AA4-4DF1-9B38-FA7185BDE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8448" y="25017137"/>
          <a:ext cx="776303" cy="776303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142</xdr:row>
      <xdr:rowOff>76200</xdr:rowOff>
    </xdr:from>
    <xdr:to>
      <xdr:col>3</xdr:col>
      <xdr:colOff>1400975</xdr:colOff>
      <xdr:row>142</xdr:row>
      <xdr:rowOff>896150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516C5AA5-5A35-4439-BC20-68D6F456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26625350"/>
          <a:ext cx="819950" cy="81995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171451</xdr:colOff>
      <xdr:row>68</xdr:row>
      <xdr:rowOff>85701</xdr:rowOff>
    </xdr:from>
    <xdr:to>
      <xdr:col>3</xdr:col>
      <xdr:colOff>1771650</xdr:colOff>
      <xdr:row>68</xdr:row>
      <xdr:rowOff>1195067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C917912-F75E-1C19-2748-94346B291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1001" y="43948326"/>
          <a:ext cx="1600199" cy="1109366"/>
        </a:xfrm>
        <a:prstGeom prst="rect">
          <a:avLst/>
        </a:prstGeom>
      </xdr:spPr>
    </xdr:pic>
    <xdr:clientData/>
  </xdr:twoCellAnchor>
  <xdr:twoCellAnchor>
    <xdr:from>
      <xdr:col>3</xdr:col>
      <xdr:colOff>695326</xdr:colOff>
      <xdr:row>67</xdr:row>
      <xdr:rowOff>85726</xdr:rowOff>
    </xdr:from>
    <xdr:to>
      <xdr:col>3</xdr:col>
      <xdr:colOff>1323976</xdr:colOff>
      <xdr:row>67</xdr:row>
      <xdr:rowOff>913910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2DCED0-928F-4EA6-9431-7B687409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1" y="6743701"/>
          <a:ext cx="628650" cy="828184"/>
        </a:xfrm>
        <a:prstGeom prst="rect">
          <a:avLst/>
        </a:prstGeom>
      </xdr:spPr>
    </xdr:pic>
    <xdr:clientData/>
  </xdr:twoCellAnchor>
  <xdr:twoCellAnchor>
    <xdr:from>
      <xdr:col>3</xdr:col>
      <xdr:colOff>469275</xdr:colOff>
      <xdr:row>111</xdr:row>
      <xdr:rowOff>45621</xdr:rowOff>
    </xdr:from>
    <xdr:to>
      <xdr:col>3</xdr:col>
      <xdr:colOff>1381125</xdr:colOff>
      <xdr:row>111</xdr:row>
      <xdr:rowOff>904875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9E3F8967-7FE4-431A-98A6-7A682182D6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27150" y="7646571"/>
          <a:ext cx="911850" cy="859254"/>
        </a:xfrm>
        <a:prstGeom prst="rect">
          <a:avLst/>
        </a:prstGeom>
      </xdr:spPr>
    </xdr:pic>
    <xdr:clientData/>
  </xdr:twoCellAnchor>
  <xdr:twoCellAnchor>
    <xdr:from>
      <xdr:col>3</xdr:col>
      <xdr:colOff>200174</xdr:colOff>
      <xdr:row>112</xdr:row>
      <xdr:rowOff>38100</xdr:rowOff>
    </xdr:from>
    <xdr:to>
      <xdr:col>3</xdr:col>
      <xdr:colOff>1673999</xdr:colOff>
      <xdr:row>112</xdr:row>
      <xdr:rowOff>886986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85F8F4A-8E05-4C1B-926B-0E69E8196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58049" y="8582025"/>
          <a:ext cx="1473825" cy="848886"/>
        </a:xfrm>
        <a:prstGeom prst="rect">
          <a:avLst/>
        </a:prstGeom>
      </xdr:spPr>
    </xdr:pic>
    <xdr:clientData/>
  </xdr:twoCellAnchor>
  <xdr:twoCellAnchor>
    <xdr:from>
      <xdr:col>3</xdr:col>
      <xdr:colOff>154800</xdr:colOff>
      <xdr:row>75</xdr:row>
      <xdr:rowOff>93654</xdr:rowOff>
    </xdr:from>
    <xdr:to>
      <xdr:col>3</xdr:col>
      <xdr:colOff>1895476</xdr:colOff>
      <xdr:row>75</xdr:row>
      <xdr:rowOff>895349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5913CDF-4848-460B-B795-94207F581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12675" y="11409354"/>
          <a:ext cx="1740676" cy="801695"/>
        </a:xfrm>
        <a:prstGeom prst="rect">
          <a:avLst/>
        </a:prstGeom>
      </xdr:spPr>
    </xdr:pic>
    <xdr:clientData/>
  </xdr:twoCellAnchor>
  <xdr:twoCellAnchor>
    <xdr:from>
      <xdr:col>3</xdr:col>
      <xdr:colOff>607349</xdr:colOff>
      <xdr:row>74</xdr:row>
      <xdr:rowOff>50935</xdr:rowOff>
    </xdr:from>
    <xdr:to>
      <xdr:col>3</xdr:col>
      <xdr:colOff>1409700</xdr:colOff>
      <xdr:row>74</xdr:row>
      <xdr:rowOff>887374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A01A65D-88AC-40F2-AE71-9240776FE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224" y="10423660"/>
          <a:ext cx="802351" cy="836439"/>
        </a:xfrm>
        <a:prstGeom prst="rect">
          <a:avLst/>
        </a:prstGeom>
      </xdr:spPr>
    </xdr:pic>
    <xdr:clientData/>
  </xdr:twoCellAnchor>
  <xdr:twoCellAnchor>
    <xdr:from>
      <xdr:col>3</xdr:col>
      <xdr:colOff>573974</xdr:colOff>
      <xdr:row>117</xdr:row>
      <xdr:rowOff>45155</xdr:rowOff>
    </xdr:from>
    <xdr:to>
      <xdr:col>3</xdr:col>
      <xdr:colOff>1360545</xdr:colOff>
      <xdr:row>117</xdr:row>
      <xdr:rowOff>885825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66D14D6-F215-42B9-B6C9-65410CA6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1849" y="12303830"/>
          <a:ext cx="786571" cy="840670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124</xdr:row>
      <xdr:rowOff>67999</xdr:rowOff>
    </xdr:from>
    <xdr:to>
      <xdr:col>3</xdr:col>
      <xdr:colOff>1876425</xdr:colOff>
      <xdr:row>124</xdr:row>
      <xdr:rowOff>886720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E00C4BC-3D59-43F9-9F53-F6C14F2F9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24550" y="14212624"/>
          <a:ext cx="1809750" cy="818721"/>
        </a:xfrm>
        <a:prstGeom prst="rect">
          <a:avLst/>
        </a:prstGeom>
      </xdr:spPr>
    </xdr:pic>
    <xdr:clientData/>
  </xdr:twoCellAnchor>
  <xdr:twoCellAnchor>
    <xdr:from>
      <xdr:col>3</xdr:col>
      <xdr:colOff>90524</xdr:colOff>
      <xdr:row>82</xdr:row>
      <xdr:rowOff>145161</xdr:rowOff>
    </xdr:from>
    <xdr:to>
      <xdr:col>3</xdr:col>
      <xdr:colOff>1925800</xdr:colOff>
      <xdr:row>82</xdr:row>
      <xdr:rowOff>866774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36B517D-252D-4042-B0C3-261606D4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99" y="15232761"/>
          <a:ext cx="1835276" cy="721613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83</xdr:row>
      <xdr:rowOff>89288</xdr:rowOff>
    </xdr:from>
    <xdr:to>
      <xdr:col>3</xdr:col>
      <xdr:colOff>1958567</xdr:colOff>
      <xdr:row>83</xdr:row>
      <xdr:rowOff>904875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68EB2E0-F2F5-49B8-8262-09854705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4" y="16119863"/>
          <a:ext cx="1901418" cy="815587"/>
        </a:xfrm>
        <a:prstGeom prst="rect">
          <a:avLst/>
        </a:prstGeom>
      </xdr:spPr>
    </xdr:pic>
    <xdr:clientData/>
  </xdr:twoCellAnchor>
  <xdr:twoCellAnchor>
    <xdr:from>
      <xdr:col>3</xdr:col>
      <xdr:colOff>416699</xdr:colOff>
      <xdr:row>141</xdr:row>
      <xdr:rowOff>80390</xdr:rowOff>
    </xdr:from>
    <xdr:to>
      <xdr:col>3</xdr:col>
      <xdr:colOff>1647825</xdr:colOff>
      <xdr:row>141</xdr:row>
      <xdr:rowOff>888316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906814C-66A8-40EB-B44B-D57C16E4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574" y="17053940"/>
          <a:ext cx="1231126" cy="807926"/>
        </a:xfrm>
        <a:prstGeom prst="rect">
          <a:avLst/>
        </a:prstGeom>
      </xdr:spPr>
    </xdr:pic>
    <xdr:clientData/>
  </xdr:twoCellAnchor>
  <xdr:twoCellAnchor>
    <xdr:from>
      <xdr:col>3</xdr:col>
      <xdr:colOff>195224</xdr:colOff>
      <xdr:row>148</xdr:row>
      <xdr:rowOff>75135</xdr:rowOff>
    </xdr:from>
    <xdr:to>
      <xdr:col>3</xdr:col>
      <xdr:colOff>1847850</xdr:colOff>
      <xdr:row>148</xdr:row>
      <xdr:rowOff>884502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94B96A9-C4B1-46FB-A1B6-3A458BD9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099" y="17991660"/>
          <a:ext cx="1652626" cy="809367"/>
        </a:xfrm>
        <a:prstGeom prst="rect">
          <a:avLst/>
        </a:prstGeom>
      </xdr:spPr>
    </xdr:pic>
    <xdr:clientData/>
  </xdr:twoCellAnchor>
  <xdr:twoCellAnchor>
    <xdr:from>
      <xdr:col>3</xdr:col>
      <xdr:colOff>441326</xdr:colOff>
      <xdr:row>39</xdr:row>
      <xdr:rowOff>65799</xdr:rowOff>
    </xdr:from>
    <xdr:to>
      <xdr:col>3</xdr:col>
      <xdr:colOff>1698626</xdr:colOff>
      <xdr:row>39</xdr:row>
      <xdr:rowOff>1295766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302BB8C-B6FB-EBF6-135F-D3CA3360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993" y="16448799"/>
          <a:ext cx="1257300" cy="1229967"/>
        </a:xfrm>
        <a:prstGeom prst="rect">
          <a:avLst/>
        </a:prstGeom>
      </xdr:spPr>
    </xdr:pic>
    <xdr:clientData/>
  </xdr:twoCellAnchor>
  <xdr:twoCellAnchor>
    <xdr:from>
      <xdr:col>3</xdr:col>
      <xdr:colOff>209551</xdr:colOff>
      <xdr:row>56</xdr:row>
      <xdr:rowOff>123601</xdr:rowOff>
    </xdr:from>
    <xdr:to>
      <xdr:col>3</xdr:col>
      <xdr:colOff>1752601</xdr:colOff>
      <xdr:row>56</xdr:row>
      <xdr:rowOff>781050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5C51D10-2369-8476-8207-7CCE17B92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9101" y="36861526"/>
          <a:ext cx="1543050" cy="657449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15</xdr:row>
      <xdr:rowOff>101600</xdr:rowOff>
    </xdr:from>
    <xdr:to>
      <xdr:col>3</xdr:col>
      <xdr:colOff>1075265</xdr:colOff>
      <xdr:row>15</xdr:row>
      <xdr:rowOff>1727199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8658E9E-ED70-47D8-AB9C-143328E36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399" y="5334000"/>
          <a:ext cx="4944533" cy="1625599"/>
        </a:xfrm>
        <a:prstGeom prst="rect">
          <a:avLst/>
        </a:prstGeom>
      </xdr:spPr>
    </xdr:pic>
    <xdr:clientData/>
  </xdr:twoCellAnchor>
  <xdr:twoCellAnchor editAs="oneCell">
    <xdr:from>
      <xdr:col>3</xdr:col>
      <xdr:colOff>1710266</xdr:colOff>
      <xdr:row>15</xdr:row>
      <xdr:rowOff>67734</xdr:rowOff>
    </xdr:from>
    <xdr:to>
      <xdr:col>6</xdr:col>
      <xdr:colOff>863599</xdr:colOff>
      <xdr:row>15</xdr:row>
      <xdr:rowOff>1752950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1CAA87-F337-4BC9-880E-C42A8B9AFE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8" r="11950" b="16843"/>
        <a:stretch/>
      </xdr:blipFill>
      <xdr:spPr>
        <a:xfrm>
          <a:off x="5731933" y="5300134"/>
          <a:ext cx="2582333" cy="1685216"/>
        </a:xfrm>
        <a:prstGeom prst="rect">
          <a:avLst/>
        </a:prstGeom>
      </xdr:spPr>
    </xdr:pic>
    <xdr:clientData/>
  </xdr:twoCellAnchor>
  <xdr:twoCellAnchor>
    <xdr:from>
      <xdr:col>3</xdr:col>
      <xdr:colOff>602659</xdr:colOff>
      <xdr:row>86</xdr:row>
      <xdr:rowOff>71200</xdr:rowOff>
    </xdr:from>
    <xdr:to>
      <xdr:col>3</xdr:col>
      <xdr:colOff>1498659</xdr:colOff>
      <xdr:row>86</xdr:row>
      <xdr:rowOff>884207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D30CBD-5347-40F0-ABDA-FA9ABD9BC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54819" y="59644360"/>
          <a:ext cx="896000" cy="813007"/>
        </a:xfrm>
        <a:prstGeom prst="rect">
          <a:avLst/>
        </a:prstGeom>
      </xdr:spPr>
    </xdr:pic>
    <xdr:clientData/>
  </xdr:twoCellAnchor>
  <xdr:twoCellAnchor>
    <xdr:from>
      <xdr:col>3</xdr:col>
      <xdr:colOff>557213</xdr:colOff>
      <xdr:row>87</xdr:row>
      <xdr:rowOff>47626</xdr:rowOff>
    </xdr:from>
    <xdr:to>
      <xdr:col>3</xdr:col>
      <xdr:colOff>1438275</xdr:colOff>
      <xdr:row>87</xdr:row>
      <xdr:rowOff>927340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2ED2164-8030-4F02-BBFB-F8264CC31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9373" y="60550426"/>
          <a:ext cx="881062" cy="879714"/>
        </a:xfrm>
        <a:prstGeom prst="rect">
          <a:avLst/>
        </a:prstGeom>
      </xdr:spPr>
    </xdr:pic>
    <xdr:clientData/>
  </xdr:twoCellAnchor>
  <xdr:twoCellAnchor>
    <xdr:from>
      <xdr:col>3</xdr:col>
      <xdr:colOff>600389</xdr:colOff>
      <xdr:row>94</xdr:row>
      <xdr:rowOff>75480</xdr:rowOff>
    </xdr:from>
    <xdr:to>
      <xdr:col>3</xdr:col>
      <xdr:colOff>1395401</xdr:colOff>
      <xdr:row>94</xdr:row>
      <xdr:rowOff>914483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B95854E-4B59-420A-8F26-0953CF6A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2549" y="69044100"/>
          <a:ext cx="795012" cy="839003"/>
        </a:xfrm>
        <a:prstGeom prst="rect">
          <a:avLst/>
        </a:prstGeom>
      </xdr:spPr>
    </xdr:pic>
    <xdr:clientData/>
  </xdr:twoCellAnchor>
  <xdr:twoCellAnchor>
    <xdr:from>
      <xdr:col>3</xdr:col>
      <xdr:colOff>561678</xdr:colOff>
      <xdr:row>88</xdr:row>
      <xdr:rowOff>47908</xdr:rowOff>
    </xdr:from>
    <xdr:to>
      <xdr:col>3</xdr:col>
      <xdr:colOff>1347877</xdr:colOff>
      <xdr:row>88</xdr:row>
      <xdr:rowOff>902689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A872D90-B8C3-4232-8674-80CBAE7DA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3838" y="61503208"/>
          <a:ext cx="786199" cy="854781"/>
        </a:xfrm>
        <a:prstGeom prst="rect">
          <a:avLst/>
        </a:prstGeom>
      </xdr:spPr>
    </xdr:pic>
    <xdr:clientData/>
  </xdr:twoCellAnchor>
  <xdr:twoCellAnchor>
    <xdr:from>
      <xdr:col>3</xdr:col>
      <xdr:colOff>148166</xdr:colOff>
      <xdr:row>92</xdr:row>
      <xdr:rowOff>127602</xdr:rowOff>
    </xdr:from>
    <xdr:to>
      <xdr:col>3</xdr:col>
      <xdr:colOff>1915086</xdr:colOff>
      <xdr:row>93</xdr:row>
      <xdr:rowOff>704850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C7D2B89-9E13-4DD3-89E9-5BEFDAE97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326" y="67625562"/>
          <a:ext cx="1766920" cy="1270668"/>
        </a:xfrm>
        <a:prstGeom prst="rect">
          <a:avLst/>
        </a:prstGeom>
      </xdr:spPr>
    </xdr:pic>
    <xdr:clientData/>
  </xdr:twoCellAnchor>
  <xdr:twoCellAnchor>
    <xdr:from>
      <xdr:col>3</xdr:col>
      <xdr:colOff>28222</xdr:colOff>
      <xdr:row>50</xdr:row>
      <xdr:rowOff>67563</xdr:rowOff>
    </xdr:from>
    <xdr:to>
      <xdr:col>3</xdr:col>
      <xdr:colOff>1978188</xdr:colOff>
      <xdr:row>50</xdr:row>
      <xdr:rowOff>917223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F343E218-77F5-443C-A289-1240D30DB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0382" y="26051763"/>
          <a:ext cx="1949966" cy="849660"/>
        </a:xfrm>
        <a:prstGeom prst="rect">
          <a:avLst/>
        </a:prstGeom>
      </xdr:spPr>
    </xdr:pic>
    <xdr:clientData/>
  </xdr:twoCellAnchor>
  <xdr:twoCellAnchor>
    <xdr:from>
      <xdr:col>3</xdr:col>
      <xdr:colOff>519948</xdr:colOff>
      <xdr:row>53</xdr:row>
      <xdr:rowOff>35451</xdr:rowOff>
    </xdr:from>
    <xdr:to>
      <xdr:col>3</xdr:col>
      <xdr:colOff>1584865</xdr:colOff>
      <xdr:row>53</xdr:row>
      <xdr:rowOff>928582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5CBFFB9B-E4E7-41A2-9A9F-D247B8919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72108" y="28900011"/>
          <a:ext cx="1064917" cy="893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106512</xdr:colOff>
      <xdr:row>0</xdr:row>
      <xdr:rowOff>25879</xdr:rowOff>
    </xdr:from>
    <xdr:to>
      <xdr:col>6</xdr:col>
      <xdr:colOff>385851</xdr:colOff>
      <xdr:row>3</xdr:row>
      <xdr:rowOff>171571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EE859A-1846-49FC-A95C-10B6DFC1F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3569" y="25879"/>
          <a:ext cx="1702697" cy="827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ucculent%20Availabilities%207.13.25/Popes%20Succulent%20Order%20Sheet%20Box%207.13.25.xlsx" TargetMode="External"/><Relationship Id="rId2" Type="http://schemas.openxmlformats.org/officeDocument/2006/relationships/externalLinkPath" Target="file:///C:\Users\Sara\iCloudDrive\Popes\Availabilities%20Succulents\Succulents%202026%20and%20fall%202025\Weekly%20Availabilities\Succulent%20Availabilities%207.13.25\Popes%20Succulent%20Order%20Sheet%20Box%207.13.25.xlsx" TargetMode="External"/><Relationship Id="rId1" Type="http://schemas.openxmlformats.org/officeDocument/2006/relationships/externalLinkPath" Target="/Users/Sara/iCloudDrive/Popes/Availabilities%20Succulents/Succulents%202026%20and%20fall%202025/Weekly%20Availabilities/Succulent%20Availabilities%207.13.25/Popes%20Succulent%20Order%20Sheet%20Box%207.1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rder Sheet"/>
      <sheetName val="Summary"/>
    </sheetNames>
    <sheetDataSet>
      <sheetData sheetId="0">
        <row r="84">
          <cell r="I84" t="str">
            <v>y</v>
          </cell>
        </row>
      </sheetData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8D2F-BF66-497B-9DC6-409909875C6A}">
  <sheetPr filterMode="1">
    <outlinePr showOutlineSymbols="0"/>
    <pageSetUpPr fitToPage="1"/>
  </sheetPr>
  <dimension ref="A1:P158"/>
  <sheetViews>
    <sheetView tabSelected="1" showOutlineSymbols="0" zoomScale="90" zoomScaleNormal="90" workbookViewId="0">
      <selection activeCell="A14" sqref="A14:H14"/>
    </sheetView>
  </sheetViews>
  <sheetFormatPr defaultColWidth="9" defaultRowHeight="19.2" customHeight="1" outlineLevelCol="1" x14ac:dyDescent="0.25"/>
  <cols>
    <col min="1" max="1" width="43.88671875" style="15" customWidth="1"/>
    <col min="2" max="2" width="26.77734375" style="15" hidden="1" customWidth="1"/>
    <col min="3" max="3" width="14.6640625" style="16" customWidth="1"/>
    <col min="4" max="4" width="29.21875" style="17" customWidth="1"/>
    <col min="5" max="5" width="10.6640625" style="18" customWidth="1" outlineLevel="1"/>
    <col min="6" max="6" width="10.109375" style="19" customWidth="1" outlineLevel="1"/>
    <col min="7" max="7" width="13.77734375" style="18" customWidth="1"/>
    <col min="8" max="8" width="16" style="33" customWidth="1"/>
    <col min="9" max="9" width="14.6640625" style="18" hidden="1" customWidth="1"/>
    <col min="10" max="12" width="16.109375" style="17" hidden="1" customWidth="1"/>
    <col min="13" max="15" width="9" style="17" customWidth="1"/>
    <col min="16" max="16384" width="9" style="17"/>
  </cols>
  <sheetData>
    <row r="1" spans="1:16" ht="54.3" customHeight="1" x14ac:dyDescent="0.25">
      <c r="C1" s="118" t="s">
        <v>37</v>
      </c>
      <c r="D1" s="118"/>
      <c r="E1" s="118"/>
      <c r="F1" s="118"/>
      <c r="G1" s="118"/>
      <c r="H1" s="118"/>
      <c r="I1" s="19"/>
    </row>
    <row r="2" spans="1:16" ht="22.65" customHeight="1" x14ac:dyDescent="0.25">
      <c r="C2" s="119" t="s">
        <v>82</v>
      </c>
      <c r="D2" s="119"/>
      <c r="E2" s="37"/>
      <c r="F2" s="121" t="s">
        <v>80</v>
      </c>
      <c r="G2" s="121"/>
      <c r="H2" s="121"/>
      <c r="I2" s="121"/>
      <c r="M2" s="31"/>
      <c r="N2" s="32"/>
    </row>
    <row r="3" spans="1:16" ht="17.7" customHeight="1" x14ac:dyDescent="0.25">
      <c r="C3" s="113" t="s">
        <v>83</v>
      </c>
      <c r="D3" s="113"/>
      <c r="E3" s="38"/>
      <c r="F3" s="122" t="s">
        <v>81</v>
      </c>
      <c r="G3" s="122"/>
      <c r="H3" s="122"/>
      <c r="I3" s="122"/>
      <c r="M3" s="120"/>
      <c r="N3" s="120"/>
    </row>
    <row r="4" spans="1:16" ht="17.7" customHeight="1" x14ac:dyDescent="0.25">
      <c r="C4" s="113" t="s">
        <v>85</v>
      </c>
      <c r="D4" s="113"/>
      <c r="E4" s="38"/>
      <c r="F4" s="123" t="s">
        <v>89</v>
      </c>
      <c r="G4" s="123"/>
      <c r="H4" s="123"/>
      <c r="I4" s="122"/>
      <c r="M4" s="120"/>
      <c r="N4" s="120"/>
    </row>
    <row r="5" spans="1:16" ht="22.5" customHeight="1" x14ac:dyDescent="0.25">
      <c r="C5" s="113" t="s">
        <v>84</v>
      </c>
      <c r="D5" s="113"/>
      <c r="E5" s="38"/>
      <c r="F5" s="124" t="s">
        <v>214</v>
      </c>
      <c r="G5" s="124"/>
      <c r="H5" s="124"/>
      <c r="I5" s="122"/>
      <c r="M5" s="120"/>
      <c r="N5" s="120"/>
    </row>
    <row r="6" spans="1:16" ht="34.950000000000003" customHeight="1" x14ac:dyDescent="0.25">
      <c r="A6" s="114" t="s">
        <v>270</v>
      </c>
      <c r="B6" s="115"/>
      <c r="C6" s="116"/>
      <c r="D6" s="116"/>
      <c r="E6" s="116"/>
      <c r="F6" s="116"/>
      <c r="G6" s="116"/>
      <c r="H6" s="117"/>
      <c r="I6" s="19"/>
    </row>
    <row r="7" spans="1:16" ht="20.100000000000001" customHeight="1" x14ac:dyDescent="0.25">
      <c r="A7" s="108" t="s">
        <v>17</v>
      </c>
      <c r="B7" s="109"/>
      <c r="C7" s="74"/>
      <c r="D7" s="36"/>
      <c r="E7" s="103" t="s">
        <v>21</v>
      </c>
      <c r="F7" s="103"/>
      <c r="G7" s="103"/>
      <c r="H7" s="103"/>
      <c r="I7" s="17"/>
    </row>
    <row r="8" spans="1:16" s="20" customFormat="1" ht="20.100000000000001" customHeight="1" x14ac:dyDescent="0.35">
      <c r="A8" s="101"/>
      <c r="B8" s="101"/>
      <c r="C8" s="64"/>
      <c r="D8" s="52" t="s">
        <v>22</v>
      </c>
      <c r="E8" s="104"/>
      <c r="F8" s="104"/>
      <c r="G8" s="104"/>
      <c r="H8" s="104"/>
      <c r="L8"/>
    </row>
    <row r="9" spans="1:16" ht="20.100000000000001" customHeight="1" x14ac:dyDescent="0.25">
      <c r="A9" s="110" t="s">
        <v>24</v>
      </c>
      <c r="B9" s="110"/>
      <c r="C9" s="79"/>
      <c r="D9" s="52" t="s">
        <v>18</v>
      </c>
      <c r="E9" s="105"/>
      <c r="F9" s="105"/>
      <c r="G9" s="105"/>
      <c r="H9" s="105"/>
      <c r="I9" s="17"/>
    </row>
    <row r="10" spans="1:16" ht="20.100000000000001" customHeight="1" x14ac:dyDescent="0.3">
      <c r="A10" s="101"/>
      <c r="B10" s="101"/>
      <c r="C10" s="80"/>
      <c r="D10" s="52" t="s">
        <v>19</v>
      </c>
      <c r="E10" s="53"/>
      <c r="F10" s="54" t="s">
        <v>20</v>
      </c>
      <c r="G10" s="106"/>
      <c r="H10" s="106"/>
      <c r="I10" s="17"/>
      <c r="P10"/>
    </row>
    <row r="11" spans="1:16" ht="20.100000000000001" customHeight="1" x14ac:dyDescent="0.25">
      <c r="A11" s="111" t="s">
        <v>28</v>
      </c>
      <c r="B11" s="112"/>
      <c r="C11" s="63" t="s">
        <v>47</v>
      </c>
      <c r="D11" s="52" t="s">
        <v>23</v>
      </c>
      <c r="E11" s="107"/>
      <c r="F11" s="107"/>
      <c r="G11" s="107"/>
      <c r="H11" s="107"/>
      <c r="I11" s="17"/>
    </row>
    <row r="12" spans="1:16" ht="20.100000000000001" customHeight="1" x14ac:dyDescent="0.25">
      <c r="A12" s="102"/>
      <c r="B12" s="102"/>
      <c r="C12" s="62"/>
      <c r="D12" s="52" t="s">
        <v>48</v>
      </c>
      <c r="E12" s="130"/>
      <c r="F12" s="130"/>
      <c r="G12" s="130"/>
      <c r="H12" s="130"/>
      <c r="I12" s="21"/>
    </row>
    <row r="13" spans="1:16" ht="37.5" customHeight="1" x14ac:dyDescent="0.25">
      <c r="A13" s="128" t="s">
        <v>315</v>
      </c>
      <c r="B13" s="128"/>
      <c r="C13" s="129"/>
      <c r="D13" s="129"/>
      <c r="E13" s="129"/>
      <c r="F13" s="129"/>
      <c r="G13" s="129"/>
      <c r="H13" s="129"/>
    </row>
    <row r="14" spans="1:16" ht="37.5" customHeight="1" x14ac:dyDescent="0.25">
      <c r="A14" s="138" t="s">
        <v>392</v>
      </c>
      <c r="B14" s="139"/>
      <c r="C14" s="140"/>
      <c r="D14" s="140"/>
      <c r="E14" s="140"/>
      <c r="F14" s="140"/>
      <c r="G14" s="140"/>
      <c r="H14" s="141"/>
    </row>
    <row r="15" spans="1:16" ht="54" customHeight="1" x14ac:dyDescent="0.25">
      <c r="A15" s="132" t="s">
        <v>246</v>
      </c>
      <c r="B15" s="133"/>
      <c r="C15" s="134"/>
      <c r="D15" s="134"/>
      <c r="E15" s="134"/>
      <c r="F15" s="134"/>
      <c r="G15" s="134"/>
      <c r="H15" s="134"/>
    </row>
    <row r="16" spans="1:16" ht="144.6" customHeight="1" x14ac:dyDescent="0.25">
      <c r="A16" s="135"/>
      <c r="B16" s="136"/>
      <c r="C16" s="137"/>
      <c r="D16" s="137"/>
      <c r="E16" s="137"/>
      <c r="F16" s="137"/>
      <c r="G16" s="137"/>
      <c r="H16" s="137"/>
    </row>
    <row r="17" spans="1:12" s="51" customFormat="1" ht="24.75" customHeight="1" x14ac:dyDescent="0.3">
      <c r="A17" s="26" t="s">
        <v>0</v>
      </c>
      <c r="B17" s="89" t="s">
        <v>4</v>
      </c>
      <c r="C17" s="26" t="s">
        <v>59</v>
      </c>
      <c r="D17" s="88" t="s">
        <v>6</v>
      </c>
      <c r="E17" s="90" t="s">
        <v>5</v>
      </c>
      <c r="F17" s="91" t="s">
        <v>1</v>
      </c>
      <c r="G17" s="90" t="s">
        <v>7</v>
      </c>
      <c r="H17" s="90" t="s">
        <v>51</v>
      </c>
      <c r="I17" s="86" t="s">
        <v>35</v>
      </c>
      <c r="J17" s="50" t="s">
        <v>40</v>
      </c>
      <c r="K17" s="50" t="s">
        <v>41</v>
      </c>
      <c r="L17" s="50" t="s">
        <v>42</v>
      </c>
    </row>
    <row r="18" spans="1:12" ht="19.5" customHeight="1" x14ac:dyDescent="0.25">
      <c r="A18" s="93" t="s">
        <v>316</v>
      </c>
      <c r="B18" s="94"/>
      <c r="C18" s="95"/>
      <c r="D18" s="96"/>
      <c r="E18" s="97"/>
      <c r="F18" s="98"/>
      <c r="G18" s="97"/>
      <c r="H18" s="99"/>
      <c r="I18" s="42" t="s">
        <v>39</v>
      </c>
      <c r="J18" s="43"/>
      <c r="K18" s="43">
        <f>J18*F18</f>
        <v>0</v>
      </c>
      <c r="L18" s="43">
        <f t="shared" ref="L18:L32" si="0">K18*H18</f>
        <v>0</v>
      </c>
    </row>
    <row r="19" spans="1:12" ht="74.7" customHeight="1" x14ac:dyDescent="0.25">
      <c r="A19" s="26" t="s">
        <v>317</v>
      </c>
      <c r="B19" s="30">
        <v>734173927535</v>
      </c>
      <c r="C19" s="81" t="s">
        <v>332</v>
      </c>
      <c r="D19" s="85" t="e" vm="1">
        <v>#VALUE!</v>
      </c>
      <c r="E19" s="45">
        <v>5.5</v>
      </c>
      <c r="F19" s="46">
        <v>18</v>
      </c>
      <c r="G19" s="45">
        <f t="shared" ref="G19:G32" si="1">F19*E19</f>
        <v>99</v>
      </c>
      <c r="H19" s="47"/>
      <c r="I19" s="42" t="s">
        <v>39</v>
      </c>
      <c r="J19" s="43">
        <v>0.75</v>
      </c>
      <c r="K19" s="43">
        <f>J19*F19</f>
        <v>13.5</v>
      </c>
      <c r="L19" s="43">
        <f t="shared" si="0"/>
        <v>0</v>
      </c>
    </row>
    <row r="20" spans="1:12" ht="74.7" customHeight="1" x14ac:dyDescent="0.25">
      <c r="A20" s="26" t="s">
        <v>318</v>
      </c>
      <c r="B20" s="30">
        <v>734173927610</v>
      </c>
      <c r="C20" s="81" t="s">
        <v>333</v>
      </c>
      <c r="D20" s="44" t="e" vm="2">
        <v>#VALUE!</v>
      </c>
      <c r="E20" s="45">
        <v>13.95</v>
      </c>
      <c r="F20" s="46">
        <v>6</v>
      </c>
      <c r="G20" s="45">
        <f t="shared" ref="G20:G22" si="2">F20*E20</f>
        <v>83.699999999999989</v>
      </c>
      <c r="H20" s="47"/>
      <c r="I20" s="42" t="s">
        <v>39</v>
      </c>
      <c r="J20" s="43">
        <v>2.5</v>
      </c>
      <c r="K20" s="43">
        <f t="shared" ref="K20:K22" si="3">J20*F20</f>
        <v>15</v>
      </c>
      <c r="L20" s="43">
        <f t="shared" ref="L20:L22" si="4">K20*H20</f>
        <v>0</v>
      </c>
    </row>
    <row r="21" spans="1:12" ht="74.7" customHeight="1" x14ac:dyDescent="0.25">
      <c r="A21" s="26" t="s">
        <v>319</v>
      </c>
      <c r="B21" s="30">
        <v>734173927542</v>
      </c>
      <c r="C21" s="81" t="s">
        <v>334</v>
      </c>
      <c r="D21" s="85" t="e" vm="3">
        <v>#VALUE!</v>
      </c>
      <c r="E21" s="45">
        <v>8.5</v>
      </c>
      <c r="F21" s="46">
        <v>8</v>
      </c>
      <c r="G21" s="45">
        <f t="shared" si="2"/>
        <v>68</v>
      </c>
      <c r="H21" s="47"/>
      <c r="I21" s="42" t="s">
        <v>39</v>
      </c>
      <c r="J21" s="43">
        <v>2</v>
      </c>
      <c r="K21" s="43">
        <f t="shared" si="3"/>
        <v>16</v>
      </c>
      <c r="L21" s="43">
        <f t="shared" si="4"/>
        <v>0</v>
      </c>
    </row>
    <row r="22" spans="1:12" ht="74.7" customHeight="1" x14ac:dyDescent="0.25">
      <c r="A22" s="26" t="s">
        <v>320</v>
      </c>
      <c r="B22" s="30">
        <v>734173927597</v>
      </c>
      <c r="C22" s="81" t="s">
        <v>335</v>
      </c>
      <c r="D22" s="44" t="e" vm="4">
        <v>#VALUE!</v>
      </c>
      <c r="E22" s="45">
        <v>11.95</v>
      </c>
      <c r="F22" s="46">
        <v>6</v>
      </c>
      <c r="G22" s="45">
        <f t="shared" si="2"/>
        <v>71.699999999999989</v>
      </c>
      <c r="H22" s="47"/>
      <c r="I22" s="42" t="s">
        <v>39</v>
      </c>
      <c r="J22" s="43">
        <v>2</v>
      </c>
      <c r="K22" s="43">
        <f t="shared" si="3"/>
        <v>12</v>
      </c>
      <c r="L22" s="43">
        <f t="shared" si="4"/>
        <v>0</v>
      </c>
    </row>
    <row r="23" spans="1:12" ht="74.7" customHeight="1" x14ac:dyDescent="0.25">
      <c r="A23" s="26" t="s">
        <v>321</v>
      </c>
      <c r="B23" s="30">
        <v>734173927580</v>
      </c>
      <c r="C23" s="81" t="s">
        <v>336</v>
      </c>
      <c r="D23" s="44" t="e" vm="5">
        <v>#VALUE!</v>
      </c>
      <c r="E23" s="45">
        <v>11.95</v>
      </c>
      <c r="F23" s="46">
        <v>6</v>
      </c>
      <c r="G23" s="45">
        <f t="shared" si="1"/>
        <v>71.699999999999989</v>
      </c>
      <c r="H23" s="47"/>
      <c r="I23" s="42" t="s">
        <v>39</v>
      </c>
      <c r="J23" s="43">
        <v>2</v>
      </c>
      <c r="K23" s="43">
        <f t="shared" ref="K23:K33" si="5">J23*F23</f>
        <v>12</v>
      </c>
      <c r="L23" s="43">
        <f t="shared" si="0"/>
        <v>0</v>
      </c>
    </row>
    <row r="24" spans="1:12" ht="74.7" customHeight="1" x14ac:dyDescent="0.25">
      <c r="A24" s="26" t="s">
        <v>322</v>
      </c>
      <c r="B24" s="30">
        <v>734173927603</v>
      </c>
      <c r="C24" s="81" t="s">
        <v>337</v>
      </c>
      <c r="D24" s="44" t="e" vm="6">
        <v>#VALUE!</v>
      </c>
      <c r="E24" s="45">
        <v>11.95</v>
      </c>
      <c r="F24" s="46">
        <v>6</v>
      </c>
      <c r="G24" s="45">
        <f t="shared" si="1"/>
        <v>71.699999999999989</v>
      </c>
      <c r="H24" s="47"/>
      <c r="I24" s="42" t="s">
        <v>39</v>
      </c>
      <c r="J24" s="43">
        <v>2</v>
      </c>
      <c r="K24" s="43">
        <f t="shared" si="5"/>
        <v>12</v>
      </c>
      <c r="L24" s="43">
        <f t="shared" si="0"/>
        <v>0</v>
      </c>
    </row>
    <row r="25" spans="1:12" ht="74.7" customHeight="1" x14ac:dyDescent="0.25">
      <c r="A25" s="26" t="s">
        <v>323</v>
      </c>
      <c r="B25" s="30">
        <v>734173927627</v>
      </c>
      <c r="C25" s="81" t="s">
        <v>338</v>
      </c>
      <c r="D25" s="85" t="e" vm="7">
        <v>#VALUE!</v>
      </c>
      <c r="E25" s="45">
        <v>11</v>
      </c>
      <c r="F25" s="46">
        <v>3</v>
      </c>
      <c r="G25" s="45">
        <f t="shared" si="1"/>
        <v>33</v>
      </c>
      <c r="H25" s="47"/>
      <c r="I25" s="42" t="s">
        <v>39</v>
      </c>
      <c r="J25" s="43">
        <v>4</v>
      </c>
      <c r="K25" s="43">
        <f t="shared" si="5"/>
        <v>12</v>
      </c>
      <c r="L25" s="43">
        <f t="shared" si="0"/>
        <v>0</v>
      </c>
    </row>
    <row r="26" spans="1:12" ht="74.7" customHeight="1" x14ac:dyDescent="0.25">
      <c r="A26" s="26" t="s">
        <v>324</v>
      </c>
      <c r="B26" s="30">
        <v>734173927573</v>
      </c>
      <c r="C26" s="81" t="s">
        <v>339</v>
      </c>
      <c r="D26" s="44" t="e" vm="8">
        <v>#VALUE!</v>
      </c>
      <c r="E26" s="45">
        <v>8.9499999999999993</v>
      </c>
      <c r="F26" s="46">
        <v>8</v>
      </c>
      <c r="G26" s="45">
        <f t="shared" si="1"/>
        <v>71.599999999999994</v>
      </c>
      <c r="H26" s="47"/>
      <c r="I26" s="42" t="s">
        <v>39</v>
      </c>
      <c r="J26" s="43">
        <v>1.5</v>
      </c>
      <c r="K26" s="43">
        <f t="shared" si="5"/>
        <v>12</v>
      </c>
      <c r="L26" s="43">
        <f t="shared" si="0"/>
        <v>0</v>
      </c>
    </row>
    <row r="27" spans="1:12" ht="74.7" customHeight="1" x14ac:dyDescent="0.25">
      <c r="A27" s="26" t="s">
        <v>325</v>
      </c>
      <c r="B27" s="30">
        <v>734173927559</v>
      </c>
      <c r="C27" s="81" t="s">
        <v>340</v>
      </c>
      <c r="D27" s="85" t="e" vm="9">
        <v>#VALUE!</v>
      </c>
      <c r="E27" s="45">
        <v>9.9499999999999993</v>
      </c>
      <c r="F27" s="46">
        <v>6</v>
      </c>
      <c r="G27" s="45">
        <f t="shared" si="1"/>
        <v>59.699999999999996</v>
      </c>
      <c r="H27" s="47"/>
      <c r="I27" s="42" t="s">
        <v>39</v>
      </c>
      <c r="J27" s="43">
        <v>1.5</v>
      </c>
      <c r="K27" s="43">
        <f t="shared" si="5"/>
        <v>9</v>
      </c>
      <c r="L27" s="43">
        <f t="shared" si="0"/>
        <v>0</v>
      </c>
    </row>
    <row r="28" spans="1:12" ht="74.7" customHeight="1" x14ac:dyDescent="0.25">
      <c r="A28" s="26" t="s">
        <v>326</v>
      </c>
      <c r="B28" s="30">
        <v>734173927528</v>
      </c>
      <c r="C28" s="81" t="s">
        <v>341</v>
      </c>
      <c r="D28" s="85" t="e" vm="10">
        <v>#VALUE!</v>
      </c>
      <c r="E28" s="45">
        <v>4.75</v>
      </c>
      <c r="F28" s="46">
        <v>18</v>
      </c>
      <c r="G28" s="45">
        <f t="shared" si="1"/>
        <v>85.5</v>
      </c>
      <c r="H28" s="47"/>
      <c r="I28" s="42" t="s">
        <v>39</v>
      </c>
      <c r="J28" s="43">
        <v>0.75</v>
      </c>
      <c r="K28" s="43">
        <f t="shared" si="5"/>
        <v>13.5</v>
      </c>
      <c r="L28" s="43">
        <f t="shared" si="0"/>
        <v>0</v>
      </c>
    </row>
    <row r="29" spans="1:12" ht="74.7" customHeight="1" x14ac:dyDescent="0.25">
      <c r="A29" s="26" t="s">
        <v>327</v>
      </c>
      <c r="B29" s="30">
        <v>734173927566</v>
      </c>
      <c r="C29" s="81" t="s">
        <v>342</v>
      </c>
      <c r="D29" s="85" t="e" vm="11">
        <v>#VALUE!</v>
      </c>
      <c r="E29" s="45">
        <v>8.9499999999999993</v>
      </c>
      <c r="F29" s="46">
        <v>8</v>
      </c>
      <c r="G29" s="45">
        <f t="shared" si="1"/>
        <v>71.599999999999994</v>
      </c>
      <c r="H29" s="47"/>
      <c r="I29" s="42" t="s">
        <v>39</v>
      </c>
      <c r="J29" s="43">
        <v>1.5</v>
      </c>
      <c r="K29" s="43">
        <f t="shared" si="5"/>
        <v>12</v>
      </c>
      <c r="L29" s="43">
        <f t="shared" si="0"/>
        <v>0</v>
      </c>
    </row>
    <row r="30" spans="1:12" ht="74.7" customHeight="1" x14ac:dyDescent="0.25">
      <c r="A30" s="26" t="s">
        <v>328</v>
      </c>
      <c r="B30" s="30">
        <v>734173927634</v>
      </c>
      <c r="C30" s="81" t="s">
        <v>343</v>
      </c>
      <c r="D30" s="85" t="e" vm="12">
        <v>#VALUE!</v>
      </c>
      <c r="E30" s="45">
        <v>7.5</v>
      </c>
      <c r="F30" s="46">
        <v>8</v>
      </c>
      <c r="G30" s="45">
        <f t="shared" si="1"/>
        <v>60</v>
      </c>
      <c r="H30" s="47"/>
      <c r="I30" s="42" t="s">
        <v>39</v>
      </c>
      <c r="J30" s="43">
        <v>1.75</v>
      </c>
      <c r="K30" s="43">
        <f t="shared" si="5"/>
        <v>14</v>
      </c>
      <c r="L30" s="43">
        <f t="shared" si="0"/>
        <v>0</v>
      </c>
    </row>
    <row r="31" spans="1:12" ht="74.7" customHeight="1" x14ac:dyDescent="0.25">
      <c r="A31" s="26" t="s">
        <v>329</v>
      </c>
      <c r="B31" s="30">
        <v>734173927641</v>
      </c>
      <c r="C31" s="81" t="s">
        <v>344</v>
      </c>
      <c r="D31" s="85" t="e" vm="13">
        <v>#VALUE!</v>
      </c>
      <c r="E31" s="45">
        <v>7.5</v>
      </c>
      <c r="F31" s="46">
        <v>8</v>
      </c>
      <c r="G31" s="45">
        <f t="shared" si="1"/>
        <v>60</v>
      </c>
      <c r="H31" s="47"/>
      <c r="I31" s="42" t="s">
        <v>39</v>
      </c>
      <c r="J31" s="43">
        <v>1.75</v>
      </c>
      <c r="K31" s="43">
        <f t="shared" si="5"/>
        <v>14</v>
      </c>
      <c r="L31" s="43">
        <f t="shared" si="0"/>
        <v>0</v>
      </c>
    </row>
    <row r="32" spans="1:12" ht="74.7" customHeight="1" x14ac:dyDescent="0.25">
      <c r="A32" s="26" t="s">
        <v>330</v>
      </c>
      <c r="B32" s="30">
        <v>734173927658</v>
      </c>
      <c r="C32" s="81" t="s">
        <v>345</v>
      </c>
      <c r="D32" s="85" t="e" vm="14">
        <v>#VALUE!</v>
      </c>
      <c r="E32" s="45">
        <v>8.5</v>
      </c>
      <c r="F32" s="46">
        <v>8</v>
      </c>
      <c r="G32" s="45">
        <f t="shared" si="1"/>
        <v>68</v>
      </c>
      <c r="H32" s="47"/>
      <c r="I32" s="42" t="s">
        <v>39</v>
      </c>
      <c r="J32" s="43">
        <v>1.75</v>
      </c>
      <c r="K32" s="43">
        <f t="shared" si="5"/>
        <v>14</v>
      </c>
      <c r="L32" s="43">
        <f t="shared" si="0"/>
        <v>0</v>
      </c>
    </row>
    <row r="33" spans="1:12" ht="74.7" customHeight="1" x14ac:dyDescent="0.25">
      <c r="A33" s="26" t="s">
        <v>331</v>
      </c>
      <c r="B33" s="30">
        <v>734173927665</v>
      </c>
      <c r="C33" s="81" t="s">
        <v>346</v>
      </c>
      <c r="D33" s="85" t="e" vm="15">
        <v>#VALUE!</v>
      </c>
      <c r="E33" s="45">
        <v>13.95</v>
      </c>
      <c r="F33" s="46">
        <v>5</v>
      </c>
      <c r="G33" s="45">
        <f>F33*E33</f>
        <v>69.75</v>
      </c>
      <c r="H33" s="47"/>
      <c r="I33" s="42" t="s">
        <v>39</v>
      </c>
      <c r="J33" s="43">
        <v>2.5</v>
      </c>
      <c r="K33" s="43">
        <f t="shared" si="5"/>
        <v>12.5</v>
      </c>
      <c r="L33" s="43">
        <f>K33*H33</f>
        <v>0</v>
      </c>
    </row>
    <row r="34" spans="1:12" ht="19.2" customHeight="1" x14ac:dyDescent="0.25">
      <c r="A34" s="27" t="s">
        <v>8</v>
      </c>
      <c r="B34" s="25"/>
      <c r="C34" s="27"/>
      <c r="D34" s="39"/>
      <c r="E34" s="40"/>
      <c r="F34" s="41"/>
      <c r="G34" s="40"/>
      <c r="H34" s="40"/>
      <c r="I34" s="42" t="s">
        <v>39</v>
      </c>
      <c r="J34" s="43"/>
      <c r="K34" s="43">
        <f t="shared" ref="K34:K66" si="6">J34*F34</f>
        <v>0</v>
      </c>
      <c r="L34" s="43">
        <f t="shared" ref="L34:L151" si="7">K34*H34</f>
        <v>0</v>
      </c>
    </row>
    <row r="35" spans="1:12" ht="75.599999999999994" customHeight="1" x14ac:dyDescent="0.25">
      <c r="A35" s="26" t="s">
        <v>46</v>
      </c>
      <c r="B35" s="30">
        <v>734173910896</v>
      </c>
      <c r="C35" s="55" t="s">
        <v>60</v>
      </c>
      <c r="D35" s="44"/>
      <c r="E35" s="45">
        <v>1.75</v>
      </c>
      <c r="F35" s="46">
        <v>32</v>
      </c>
      <c r="G35" s="45">
        <f>F35*E35</f>
        <v>56</v>
      </c>
      <c r="H35" s="47"/>
      <c r="I35" s="42" t="s">
        <v>39</v>
      </c>
      <c r="J35" s="43">
        <v>0.11</v>
      </c>
      <c r="K35" s="43">
        <f t="shared" si="6"/>
        <v>3.52</v>
      </c>
      <c r="L35" s="43">
        <f t="shared" si="7"/>
        <v>0</v>
      </c>
    </row>
    <row r="36" spans="1:12" ht="85.65" customHeight="1" x14ac:dyDescent="0.25">
      <c r="A36" s="26" t="s">
        <v>174</v>
      </c>
      <c r="B36" s="30">
        <v>734173910896</v>
      </c>
      <c r="C36" s="55" t="s">
        <v>175</v>
      </c>
      <c r="D36" s="44"/>
      <c r="E36" s="45">
        <v>1.75</v>
      </c>
      <c r="F36" s="46">
        <v>32</v>
      </c>
      <c r="G36" s="45">
        <f t="shared" ref="G36:G39" si="8">F36*E36</f>
        <v>56</v>
      </c>
      <c r="H36" s="47"/>
      <c r="I36" s="42" t="s">
        <v>39</v>
      </c>
      <c r="J36" s="43">
        <v>0.11</v>
      </c>
      <c r="K36" s="43">
        <f>J36*F36</f>
        <v>3.52</v>
      </c>
      <c r="L36" s="43">
        <f t="shared" ref="L36:L39" si="9">K36*H36</f>
        <v>0</v>
      </c>
    </row>
    <row r="37" spans="1:12" ht="85.65" customHeight="1" x14ac:dyDescent="0.25">
      <c r="A37" s="26" t="s">
        <v>176</v>
      </c>
      <c r="B37" s="30">
        <v>734173910896</v>
      </c>
      <c r="C37" s="55" t="s">
        <v>177</v>
      </c>
      <c r="D37" s="44"/>
      <c r="E37" s="45">
        <v>1.75</v>
      </c>
      <c r="F37" s="46">
        <v>32</v>
      </c>
      <c r="G37" s="45">
        <f t="shared" si="8"/>
        <v>56</v>
      </c>
      <c r="H37" s="47"/>
      <c r="I37" s="42" t="s">
        <v>39</v>
      </c>
      <c r="J37" s="43">
        <v>0.11</v>
      </c>
      <c r="K37" s="43">
        <f>J37*F37</f>
        <v>3.52</v>
      </c>
      <c r="L37" s="43">
        <f t="shared" si="9"/>
        <v>0</v>
      </c>
    </row>
    <row r="38" spans="1:12" ht="85.65" customHeight="1" x14ac:dyDescent="0.25">
      <c r="A38" s="26" t="s">
        <v>178</v>
      </c>
      <c r="B38" s="30">
        <v>734173910896</v>
      </c>
      <c r="C38" s="55" t="s">
        <v>179</v>
      </c>
      <c r="D38" s="44"/>
      <c r="E38" s="45">
        <v>1.75</v>
      </c>
      <c r="F38" s="46">
        <v>32</v>
      </c>
      <c r="G38" s="45">
        <f t="shared" si="8"/>
        <v>56</v>
      </c>
      <c r="H38" s="47"/>
      <c r="I38" s="42" t="s">
        <v>39</v>
      </c>
      <c r="J38" s="43">
        <v>0.11</v>
      </c>
      <c r="K38" s="43">
        <f>J38*F38</f>
        <v>3.52</v>
      </c>
      <c r="L38" s="43">
        <f t="shared" si="9"/>
        <v>0</v>
      </c>
    </row>
    <row r="39" spans="1:12" ht="85.65" customHeight="1" x14ac:dyDescent="0.25">
      <c r="A39" s="26" t="s">
        <v>180</v>
      </c>
      <c r="B39" s="30">
        <v>734173910896</v>
      </c>
      <c r="C39" s="55" t="s">
        <v>181</v>
      </c>
      <c r="D39" s="44"/>
      <c r="E39" s="45">
        <v>1.75</v>
      </c>
      <c r="F39" s="46">
        <v>32</v>
      </c>
      <c r="G39" s="45">
        <f t="shared" si="8"/>
        <v>56</v>
      </c>
      <c r="H39" s="47"/>
      <c r="I39" s="42" t="s">
        <v>39</v>
      </c>
      <c r="J39" s="43">
        <v>0.11</v>
      </c>
      <c r="K39" s="43">
        <f>J39*F39</f>
        <v>3.52</v>
      </c>
      <c r="L39" s="43">
        <f t="shared" si="9"/>
        <v>0</v>
      </c>
    </row>
    <row r="40" spans="1:12" ht="103.8" customHeight="1" x14ac:dyDescent="0.25">
      <c r="A40" s="26" t="s">
        <v>285</v>
      </c>
      <c r="B40" s="30">
        <v>734173910896</v>
      </c>
      <c r="C40" s="55" t="s">
        <v>348</v>
      </c>
      <c r="D40" s="44"/>
      <c r="E40" s="45">
        <v>1.75</v>
      </c>
      <c r="F40" s="46">
        <v>32</v>
      </c>
      <c r="G40" s="45">
        <f t="shared" ref="G40" si="10">F40*E40</f>
        <v>56</v>
      </c>
      <c r="H40" s="47"/>
      <c r="I40" s="42" t="s">
        <v>39</v>
      </c>
      <c r="J40" s="43">
        <v>0.11</v>
      </c>
      <c r="K40" s="43">
        <f>J40*F40</f>
        <v>3.52</v>
      </c>
      <c r="L40" s="43">
        <f t="shared" ref="L40" si="11">K40*H40</f>
        <v>0</v>
      </c>
    </row>
    <row r="41" spans="1:12" ht="75.599999999999994" customHeight="1" x14ac:dyDescent="0.25">
      <c r="A41" s="26" t="s">
        <v>49</v>
      </c>
      <c r="B41" s="30">
        <v>734173685862</v>
      </c>
      <c r="C41" s="55" t="s">
        <v>61</v>
      </c>
      <c r="D41" s="44"/>
      <c r="E41" s="45">
        <v>2.95</v>
      </c>
      <c r="F41" s="46">
        <v>18</v>
      </c>
      <c r="G41" s="45">
        <f t="shared" ref="G41:G54" si="12">F41*E41</f>
        <v>53.1</v>
      </c>
      <c r="H41" s="47"/>
      <c r="I41" s="42" t="s">
        <v>39</v>
      </c>
      <c r="J41" s="43">
        <v>0.56000000000000005</v>
      </c>
      <c r="K41" s="43">
        <f t="shared" si="6"/>
        <v>10.080000000000002</v>
      </c>
      <c r="L41" s="43">
        <f t="shared" si="7"/>
        <v>0</v>
      </c>
    </row>
    <row r="42" spans="1:12" ht="75.599999999999994" hidden="1" customHeight="1" x14ac:dyDescent="0.25">
      <c r="A42" s="26" t="s">
        <v>243</v>
      </c>
      <c r="B42" s="30">
        <v>734173685862</v>
      </c>
      <c r="C42" s="55" t="s">
        <v>244</v>
      </c>
      <c r="D42" s="44" t="e" vm="16">
        <v>#VALUE!</v>
      </c>
      <c r="E42" s="45">
        <v>2.95</v>
      </c>
      <c r="F42" s="46">
        <v>18</v>
      </c>
      <c r="G42" s="45">
        <f t="shared" si="12"/>
        <v>53.1</v>
      </c>
      <c r="H42" s="47"/>
      <c r="I42" s="42" t="s">
        <v>292</v>
      </c>
      <c r="J42" s="43">
        <v>0.56000000000000005</v>
      </c>
      <c r="K42" s="43">
        <f t="shared" si="6"/>
        <v>10.080000000000002</v>
      </c>
      <c r="L42" s="43">
        <f t="shared" si="7"/>
        <v>0</v>
      </c>
    </row>
    <row r="43" spans="1:12" ht="74.7" customHeight="1" x14ac:dyDescent="0.25">
      <c r="A43" s="26" t="s">
        <v>275</v>
      </c>
      <c r="B43" s="30">
        <v>734173925845</v>
      </c>
      <c r="C43" s="55" t="s">
        <v>241</v>
      </c>
      <c r="D43" s="44"/>
      <c r="E43" s="45">
        <v>5.5</v>
      </c>
      <c r="F43" s="46">
        <v>10</v>
      </c>
      <c r="G43" s="45">
        <f t="shared" si="12"/>
        <v>55</v>
      </c>
      <c r="H43" s="47"/>
      <c r="I43" s="42" t="s">
        <v>39</v>
      </c>
      <c r="J43" s="43">
        <v>1.5</v>
      </c>
      <c r="K43" s="43">
        <v>9</v>
      </c>
      <c r="L43" s="43">
        <v>0</v>
      </c>
    </row>
    <row r="44" spans="1:12" ht="91.2" customHeight="1" x14ac:dyDescent="0.25">
      <c r="A44" s="26" t="s">
        <v>298</v>
      </c>
      <c r="B44" s="30">
        <v>734173926675</v>
      </c>
      <c r="C44" s="55" t="s">
        <v>299</v>
      </c>
      <c r="D44" s="85" t="e" vm="17">
        <v>#VALUE!</v>
      </c>
      <c r="E44" s="45">
        <v>4.95</v>
      </c>
      <c r="F44" s="46">
        <v>14</v>
      </c>
      <c r="G44" s="45">
        <f>F44*E44</f>
        <v>69.3</v>
      </c>
      <c r="H44" s="47"/>
      <c r="I44" s="42" t="s">
        <v>39</v>
      </c>
      <c r="J44" s="83">
        <v>0.4</v>
      </c>
      <c r="K44" s="83">
        <f>J44*F44</f>
        <v>5.6000000000000005</v>
      </c>
      <c r="L44" s="43">
        <f>K44*H44</f>
        <v>0</v>
      </c>
    </row>
    <row r="45" spans="1:12" ht="75.599999999999994" customHeight="1" x14ac:dyDescent="0.25">
      <c r="A45" s="26" t="s">
        <v>126</v>
      </c>
      <c r="B45" s="30">
        <v>734173921410</v>
      </c>
      <c r="C45" s="55" t="s">
        <v>127</v>
      </c>
      <c r="D45" s="44"/>
      <c r="E45" s="45">
        <v>3.75</v>
      </c>
      <c r="F45" s="46">
        <v>10</v>
      </c>
      <c r="G45" s="45">
        <f t="shared" si="12"/>
        <v>37.5</v>
      </c>
      <c r="H45" s="47"/>
      <c r="I45" s="42" t="s">
        <v>39</v>
      </c>
      <c r="J45" s="43">
        <v>0.9</v>
      </c>
      <c r="K45" s="43">
        <f t="shared" si="6"/>
        <v>9</v>
      </c>
      <c r="L45" s="43">
        <f t="shared" si="7"/>
        <v>0</v>
      </c>
    </row>
    <row r="46" spans="1:12" ht="75.599999999999994" customHeight="1" x14ac:dyDescent="0.25">
      <c r="A46" s="28" t="s">
        <v>186</v>
      </c>
      <c r="B46" s="30">
        <v>734173701548</v>
      </c>
      <c r="C46" s="56" t="s">
        <v>187</v>
      </c>
      <c r="D46" s="44"/>
      <c r="E46" s="45">
        <v>5.5</v>
      </c>
      <c r="F46" s="46">
        <v>6</v>
      </c>
      <c r="G46" s="45">
        <f t="shared" si="12"/>
        <v>33</v>
      </c>
      <c r="H46" s="47"/>
      <c r="I46" s="42" t="s">
        <v>39</v>
      </c>
      <c r="J46" s="43">
        <v>2</v>
      </c>
      <c r="K46" s="43">
        <f>J46*F46</f>
        <v>12</v>
      </c>
      <c r="L46" s="43">
        <f t="shared" ref="L46" si="13">K46*H46</f>
        <v>0</v>
      </c>
    </row>
    <row r="47" spans="1:12" ht="75.599999999999994" customHeight="1" x14ac:dyDescent="0.25">
      <c r="A47" s="28" t="s">
        <v>33</v>
      </c>
      <c r="B47" s="30">
        <v>734173915068</v>
      </c>
      <c r="C47" s="56" t="s">
        <v>62</v>
      </c>
      <c r="D47" s="44"/>
      <c r="E47" s="45">
        <v>60</v>
      </c>
      <c r="F47" s="46">
        <v>1</v>
      </c>
      <c r="G47" s="45">
        <f t="shared" si="12"/>
        <v>60</v>
      </c>
      <c r="H47" s="47"/>
      <c r="I47" s="42" t="s">
        <v>39</v>
      </c>
      <c r="J47" s="43">
        <v>4</v>
      </c>
      <c r="K47" s="43">
        <f t="shared" si="6"/>
        <v>4</v>
      </c>
      <c r="L47" s="43">
        <f t="shared" si="7"/>
        <v>0</v>
      </c>
    </row>
    <row r="48" spans="1:12" ht="64.5" customHeight="1" x14ac:dyDescent="0.25">
      <c r="A48" s="28" t="s">
        <v>129</v>
      </c>
      <c r="B48" s="30">
        <v>734173701623</v>
      </c>
      <c r="C48" s="56" t="s">
        <v>130</v>
      </c>
      <c r="D48" s="44"/>
      <c r="E48" s="45">
        <v>6</v>
      </c>
      <c r="F48" s="46">
        <v>8</v>
      </c>
      <c r="G48" s="45">
        <f t="shared" ref="G48:G49" si="14">F48*E48</f>
        <v>48</v>
      </c>
      <c r="H48" s="47"/>
      <c r="I48" s="42" t="s">
        <v>39</v>
      </c>
      <c r="J48" s="43">
        <v>2</v>
      </c>
      <c r="K48" s="43">
        <f>J48*F48</f>
        <v>16</v>
      </c>
      <c r="L48" s="43">
        <f>K48*H48</f>
        <v>0</v>
      </c>
    </row>
    <row r="49" spans="1:12" ht="70.650000000000006" hidden="1" customHeight="1" x14ac:dyDescent="0.25">
      <c r="A49" s="28" t="s">
        <v>132</v>
      </c>
      <c r="B49" s="30">
        <v>734173701555</v>
      </c>
      <c r="C49" s="56" t="s">
        <v>133</v>
      </c>
      <c r="D49" s="44"/>
      <c r="E49" s="45">
        <v>8.5</v>
      </c>
      <c r="F49" s="46">
        <v>6</v>
      </c>
      <c r="G49" s="45">
        <f t="shared" si="14"/>
        <v>51</v>
      </c>
      <c r="H49" s="47"/>
      <c r="I49" s="42" t="s">
        <v>292</v>
      </c>
      <c r="J49" s="43">
        <v>4</v>
      </c>
      <c r="K49" s="43">
        <f>J49*F49</f>
        <v>24</v>
      </c>
      <c r="L49" s="43">
        <f>K49*H49</f>
        <v>0</v>
      </c>
    </row>
    <row r="50" spans="1:12" ht="75.599999999999994" customHeight="1" x14ac:dyDescent="0.25">
      <c r="A50" s="26" t="s">
        <v>154</v>
      </c>
      <c r="B50" s="30">
        <v>734173914849</v>
      </c>
      <c r="C50" s="55" t="s">
        <v>153</v>
      </c>
      <c r="D50" s="44"/>
      <c r="E50" s="45">
        <v>11.5</v>
      </c>
      <c r="F50" s="46">
        <v>6</v>
      </c>
      <c r="G50" s="45">
        <f>F50*E50</f>
        <v>69</v>
      </c>
      <c r="H50" s="47"/>
      <c r="I50" s="42" t="s">
        <v>39</v>
      </c>
      <c r="J50" s="43">
        <v>3.5</v>
      </c>
      <c r="K50" s="43">
        <v>17.5</v>
      </c>
      <c r="L50" s="43">
        <v>0</v>
      </c>
    </row>
    <row r="51" spans="1:12" ht="75.599999999999994" customHeight="1" x14ac:dyDescent="0.25">
      <c r="A51" s="26" t="s">
        <v>383</v>
      </c>
      <c r="B51" s="30">
        <v>734173915020</v>
      </c>
      <c r="C51" s="55" t="s">
        <v>384</v>
      </c>
      <c r="D51" s="44"/>
      <c r="E51" s="45">
        <v>21</v>
      </c>
      <c r="F51" s="46">
        <v>2</v>
      </c>
      <c r="G51" s="45">
        <f t="shared" ref="G51" si="15">F51*E51</f>
        <v>42</v>
      </c>
      <c r="H51" s="47"/>
      <c r="I51" s="42" t="s">
        <v>39</v>
      </c>
      <c r="J51" s="43">
        <v>10</v>
      </c>
      <c r="K51" s="43">
        <f>J51*F51</f>
        <v>20</v>
      </c>
      <c r="L51" s="43">
        <f t="shared" ref="L51" si="16">K51*H51</f>
        <v>0</v>
      </c>
    </row>
    <row r="52" spans="1:12" ht="75.599999999999994" customHeight="1" x14ac:dyDescent="0.25">
      <c r="A52" s="26" t="s">
        <v>50</v>
      </c>
      <c r="B52" s="30">
        <v>734173914870</v>
      </c>
      <c r="C52" s="55" t="s">
        <v>64</v>
      </c>
      <c r="D52" s="44"/>
      <c r="E52" s="45">
        <v>11.5</v>
      </c>
      <c r="F52" s="46">
        <v>3</v>
      </c>
      <c r="G52" s="45">
        <f>F52*E52</f>
        <v>34.5</v>
      </c>
      <c r="H52" s="47"/>
      <c r="I52" s="42" t="s">
        <v>39</v>
      </c>
      <c r="J52" s="43">
        <v>4</v>
      </c>
      <c r="K52" s="43">
        <f>J52*F52</f>
        <v>12</v>
      </c>
      <c r="L52" s="43">
        <f t="shared" ref="L52" si="17">K52*H52</f>
        <v>0</v>
      </c>
    </row>
    <row r="53" spans="1:12" ht="75.599999999999994" customHeight="1" x14ac:dyDescent="0.25">
      <c r="A53" s="26" t="s">
        <v>43</v>
      </c>
      <c r="B53" s="30">
        <v>734173914146</v>
      </c>
      <c r="C53" s="55" t="s">
        <v>63</v>
      </c>
      <c r="D53" s="44"/>
      <c r="E53" s="45">
        <v>8.5</v>
      </c>
      <c r="F53" s="46">
        <v>6</v>
      </c>
      <c r="G53" s="45">
        <f t="shared" si="12"/>
        <v>51</v>
      </c>
      <c r="H53" s="47"/>
      <c r="I53" s="42" t="s">
        <v>39</v>
      </c>
      <c r="J53" s="43">
        <v>2</v>
      </c>
      <c r="K53" s="43">
        <f t="shared" si="6"/>
        <v>12</v>
      </c>
      <c r="L53" s="43">
        <f t="shared" si="7"/>
        <v>0</v>
      </c>
    </row>
    <row r="54" spans="1:12" ht="75.599999999999994" customHeight="1" x14ac:dyDescent="0.25">
      <c r="A54" s="26" t="s">
        <v>386</v>
      </c>
      <c r="B54" s="30">
        <v>734173914863</v>
      </c>
      <c r="C54" s="55" t="s">
        <v>387</v>
      </c>
      <c r="D54" s="44"/>
      <c r="E54" s="45">
        <v>11.5</v>
      </c>
      <c r="F54" s="46">
        <v>3</v>
      </c>
      <c r="G54" s="45">
        <f t="shared" si="12"/>
        <v>34.5</v>
      </c>
      <c r="H54" s="47"/>
      <c r="I54" s="42" t="s">
        <v>39</v>
      </c>
      <c r="J54" s="43">
        <v>4</v>
      </c>
      <c r="K54" s="43">
        <v>8</v>
      </c>
      <c r="L54" s="43">
        <v>0</v>
      </c>
    </row>
    <row r="55" spans="1:12" ht="75.599999999999994" customHeight="1" x14ac:dyDescent="0.25">
      <c r="A55" s="26" t="s">
        <v>189</v>
      </c>
      <c r="B55" s="30">
        <v>734173914887</v>
      </c>
      <c r="C55" s="55" t="s">
        <v>190</v>
      </c>
      <c r="D55" s="44"/>
      <c r="E55" s="45">
        <v>14.5</v>
      </c>
      <c r="F55" s="46">
        <v>2</v>
      </c>
      <c r="G55" s="45">
        <f t="shared" ref="G55" si="18">F55*E55</f>
        <v>29</v>
      </c>
      <c r="H55" s="47"/>
      <c r="I55" s="42" t="s">
        <v>131</v>
      </c>
      <c r="J55" s="43">
        <v>7</v>
      </c>
      <c r="K55" s="43">
        <f>J55*F55</f>
        <v>14</v>
      </c>
      <c r="L55" s="43">
        <f t="shared" ref="L55:L56" si="19">K55*H55</f>
        <v>0</v>
      </c>
    </row>
    <row r="56" spans="1:12" ht="19.5" customHeight="1" x14ac:dyDescent="0.25">
      <c r="A56" s="27" t="s">
        <v>224</v>
      </c>
      <c r="B56" s="25"/>
      <c r="C56" s="57"/>
      <c r="D56" s="39"/>
      <c r="E56" s="40"/>
      <c r="F56" s="41"/>
      <c r="G56" s="40"/>
      <c r="H56" s="48"/>
      <c r="I56" s="42" t="s">
        <v>39</v>
      </c>
      <c r="J56" s="43"/>
      <c r="K56" s="43">
        <f t="shared" ref="K56" si="20">J56*F56</f>
        <v>0</v>
      </c>
      <c r="L56" s="43">
        <f t="shared" si="19"/>
        <v>0</v>
      </c>
    </row>
    <row r="57" spans="1:12" ht="74.7" customHeight="1" x14ac:dyDescent="0.25">
      <c r="A57" s="26" t="s">
        <v>287</v>
      </c>
      <c r="B57" s="30">
        <v>734173925081</v>
      </c>
      <c r="C57" s="81" t="s">
        <v>225</v>
      </c>
      <c r="D57" s="44"/>
      <c r="E57" s="45">
        <v>2.4500000000000002</v>
      </c>
      <c r="F57" s="46">
        <v>40</v>
      </c>
      <c r="G57" s="45">
        <f>F57*E57</f>
        <v>98</v>
      </c>
      <c r="H57" s="47"/>
      <c r="I57" s="42" t="s">
        <v>39</v>
      </c>
      <c r="J57" s="43">
        <v>2.5</v>
      </c>
      <c r="K57" s="43">
        <f>J57*F57</f>
        <v>100</v>
      </c>
      <c r="L57" s="43">
        <f>K57*H57</f>
        <v>0</v>
      </c>
    </row>
    <row r="58" spans="1:12" ht="75.599999999999994" customHeight="1" x14ac:dyDescent="0.25">
      <c r="A58" s="26" t="s">
        <v>221</v>
      </c>
      <c r="B58" s="30">
        <v>734173921427</v>
      </c>
      <c r="C58" s="55" t="s">
        <v>220</v>
      </c>
      <c r="D58" s="85" t="e" vm="18">
        <v>#VALUE!</v>
      </c>
      <c r="E58" s="45">
        <v>3.5</v>
      </c>
      <c r="F58" s="46">
        <v>18</v>
      </c>
      <c r="G58" s="45">
        <f t="shared" ref="G58" si="21">F58*E58</f>
        <v>63</v>
      </c>
      <c r="H58" s="47"/>
      <c r="I58" s="42" t="s">
        <v>39</v>
      </c>
      <c r="J58" s="43">
        <v>0.56000000000000005</v>
      </c>
      <c r="K58" s="43">
        <f t="shared" ref="K58" si="22">J58*F58</f>
        <v>10.080000000000002</v>
      </c>
      <c r="L58" s="43">
        <f t="shared" ref="L58" si="23">K58*H58</f>
        <v>0</v>
      </c>
    </row>
    <row r="59" spans="1:12" ht="19.5" customHeight="1" x14ac:dyDescent="0.25">
      <c r="A59" s="27" t="s">
        <v>134</v>
      </c>
      <c r="B59" s="25"/>
      <c r="C59" s="57"/>
      <c r="D59" s="39"/>
      <c r="E59" s="40"/>
      <c r="F59" s="41"/>
      <c r="G59" s="40"/>
      <c r="H59" s="48"/>
      <c r="I59" s="42" t="s">
        <v>39</v>
      </c>
      <c r="J59" s="43"/>
      <c r="K59" s="43">
        <f t="shared" ref="K59" si="24">J59*F59</f>
        <v>0</v>
      </c>
      <c r="L59" s="43">
        <f t="shared" ref="L59" si="25">K59*H59</f>
        <v>0</v>
      </c>
    </row>
    <row r="60" spans="1:12" ht="74.7" customHeight="1" x14ac:dyDescent="0.25">
      <c r="A60" s="26" t="s">
        <v>95</v>
      </c>
      <c r="B60" s="30">
        <v>734173911657</v>
      </c>
      <c r="C60" s="55" t="s">
        <v>67</v>
      </c>
      <c r="D60" s="44"/>
      <c r="E60" s="45">
        <v>7.95</v>
      </c>
      <c r="F60" s="46">
        <v>6</v>
      </c>
      <c r="G60" s="45">
        <f>F60*E60</f>
        <v>47.7</v>
      </c>
      <c r="H60" s="47"/>
      <c r="I60" s="42" t="s">
        <v>131</v>
      </c>
      <c r="J60" s="43">
        <v>2.5</v>
      </c>
      <c r="K60" s="43">
        <f>J60*F60</f>
        <v>15</v>
      </c>
      <c r="L60" s="43">
        <f>K60*H60</f>
        <v>0</v>
      </c>
    </row>
    <row r="61" spans="1:12" ht="74.7" customHeight="1" x14ac:dyDescent="0.25">
      <c r="A61" s="26" t="s">
        <v>217</v>
      </c>
      <c r="B61" s="30">
        <v>734173911657</v>
      </c>
      <c r="C61" s="55" t="s">
        <v>219</v>
      </c>
      <c r="D61" s="44"/>
      <c r="E61" s="45">
        <v>7.95</v>
      </c>
      <c r="F61" s="46">
        <v>6</v>
      </c>
      <c r="G61" s="45">
        <f>F61*E61</f>
        <v>47.7</v>
      </c>
      <c r="H61" s="47"/>
      <c r="I61" s="42" t="s">
        <v>131</v>
      </c>
      <c r="J61" s="43">
        <v>2.5</v>
      </c>
      <c r="K61" s="43">
        <f>J61*F61</f>
        <v>15</v>
      </c>
      <c r="L61" s="43">
        <f>K61*H61</f>
        <v>0</v>
      </c>
    </row>
    <row r="62" spans="1:12" ht="74.55" customHeight="1" x14ac:dyDescent="0.25">
      <c r="A62" s="26" t="s">
        <v>237</v>
      </c>
      <c r="B62" s="30">
        <v>734173913262</v>
      </c>
      <c r="C62" s="55" t="s">
        <v>238</v>
      </c>
      <c r="D62" s="44"/>
      <c r="E62" s="45">
        <v>14.5</v>
      </c>
      <c r="F62" s="46">
        <v>2</v>
      </c>
      <c r="G62" s="45">
        <f t="shared" ref="G62" si="26">F62*E62</f>
        <v>29</v>
      </c>
      <c r="H62" s="47"/>
      <c r="I62" s="42" t="s">
        <v>39</v>
      </c>
      <c r="J62" s="43">
        <v>5</v>
      </c>
      <c r="K62" s="43">
        <f>J62*F62</f>
        <v>10</v>
      </c>
      <c r="L62" s="43">
        <f t="shared" ref="L62" si="27">K62*H62</f>
        <v>0</v>
      </c>
    </row>
    <row r="63" spans="1:12" ht="74.55" customHeight="1" x14ac:dyDescent="0.25">
      <c r="A63" s="26" t="s">
        <v>194</v>
      </c>
      <c r="B63" s="30">
        <v>734173913187</v>
      </c>
      <c r="C63" s="55" t="s">
        <v>195</v>
      </c>
      <c r="D63" s="44"/>
      <c r="E63" s="45">
        <v>14.5</v>
      </c>
      <c r="F63" s="46">
        <v>2</v>
      </c>
      <c r="G63" s="45">
        <f t="shared" ref="G63" si="28">F63*E63</f>
        <v>29</v>
      </c>
      <c r="H63" s="47"/>
      <c r="I63" s="42" t="s">
        <v>39</v>
      </c>
      <c r="J63" s="43">
        <v>5</v>
      </c>
      <c r="K63" s="43">
        <f>J63*F63</f>
        <v>10</v>
      </c>
      <c r="L63" s="43">
        <f t="shared" ref="L63" si="29">K63*H63</f>
        <v>0</v>
      </c>
    </row>
    <row r="64" spans="1:12" ht="69.3" customHeight="1" x14ac:dyDescent="0.25">
      <c r="A64" s="28" t="s">
        <v>135</v>
      </c>
      <c r="B64" s="30">
        <v>734173924626</v>
      </c>
      <c r="C64" s="56" t="s">
        <v>137</v>
      </c>
      <c r="D64" s="44"/>
      <c r="E64" s="92">
        <v>5.95</v>
      </c>
      <c r="F64" s="46">
        <v>10</v>
      </c>
      <c r="G64" s="45">
        <f t="shared" ref="G64:G66" si="30">F64*E64</f>
        <v>59.5</v>
      </c>
      <c r="H64" s="47"/>
      <c r="I64" s="42" t="s">
        <v>39</v>
      </c>
      <c r="J64" s="43">
        <v>1</v>
      </c>
      <c r="K64" s="43">
        <v>6</v>
      </c>
      <c r="L64" s="43">
        <v>0</v>
      </c>
    </row>
    <row r="65" spans="1:12" ht="128.4" customHeight="1" x14ac:dyDescent="0.25">
      <c r="A65" s="28" t="s">
        <v>138</v>
      </c>
      <c r="B65" s="30">
        <v>734173924725</v>
      </c>
      <c r="C65" s="56" t="s">
        <v>139</v>
      </c>
      <c r="D65" s="44"/>
      <c r="E65" s="92">
        <v>9.9499999999999993</v>
      </c>
      <c r="F65" s="46">
        <v>6</v>
      </c>
      <c r="G65" s="45">
        <f t="shared" ref="G65" si="31">F65*E65</f>
        <v>59.699999999999996</v>
      </c>
      <c r="H65" s="47"/>
      <c r="I65" s="42" t="s">
        <v>39</v>
      </c>
      <c r="J65" s="43">
        <v>1.75</v>
      </c>
      <c r="K65" s="43">
        <f t="shared" ref="K65" si="32">J65*F65</f>
        <v>10.5</v>
      </c>
      <c r="L65" s="43">
        <f t="shared" ref="L65" si="33">K65*H65</f>
        <v>0</v>
      </c>
    </row>
    <row r="66" spans="1:12" ht="98.55" customHeight="1" x14ac:dyDescent="0.25">
      <c r="A66" s="28" t="s">
        <v>302</v>
      </c>
      <c r="B66" s="30">
        <v>734173924732</v>
      </c>
      <c r="C66" s="56" t="s">
        <v>197</v>
      </c>
      <c r="D66" s="44"/>
      <c r="E66" s="92">
        <v>9.9499999999999993</v>
      </c>
      <c r="F66" s="46">
        <v>8</v>
      </c>
      <c r="G66" s="45">
        <f t="shared" si="30"/>
        <v>79.599999999999994</v>
      </c>
      <c r="H66" s="47"/>
      <c r="I66" s="42" t="s">
        <v>39</v>
      </c>
      <c r="J66" s="43">
        <v>1.75</v>
      </c>
      <c r="K66" s="43">
        <f t="shared" si="6"/>
        <v>14</v>
      </c>
      <c r="L66" s="43">
        <f t="shared" ref="L66" si="34">K66*H66</f>
        <v>0</v>
      </c>
    </row>
    <row r="67" spans="1:12" ht="19.5" customHeight="1" x14ac:dyDescent="0.25">
      <c r="A67" s="27" t="s">
        <v>97</v>
      </c>
      <c r="B67" s="25"/>
      <c r="C67" s="57"/>
      <c r="D67" s="39"/>
      <c r="E67" s="40"/>
      <c r="F67" s="41"/>
      <c r="G67" s="40"/>
      <c r="H67" s="48"/>
      <c r="I67" s="42" t="s">
        <v>39</v>
      </c>
      <c r="J67" s="43"/>
      <c r="K67" s="43">
        <f t="shared" ref="K67:K117" si="35">J67*F67</f>
        <v>0</v>
      </c>
      <c r="L67" s="43">
        <f>K67*H67</f>
        <v>0</v>
      </c>
    </row>
    <row r="68" spans="1:12" ht="74.7" customHeight="1" x14ac:dyDescent="0.25">
      <c r="A68" s="26" t="s">
        <v>249</v>
      </c>
      <c r="B68" s="30">
        <v>734173925975</v>
      </c>
      <c r="C68" s="55" t="s">
        <v>250</v>
      </c>
      <c r="D68" s="44"/>
      <c r="E68" s="45">
        <v>9.9499999999999993</v>
      </c>
      <c r="F68" s="46">
        <v>8</v>
      </c>
      <c r="G68" s="45">
        <f t="shared" ref="G68" si="36">F68*E68</f>
        <v>79.599999999999994</v>
      </c>
      <c r="H68" s="47"/>
      <c r="I68" s="42" t="s">
        <v>39</v>
      </c>
      <c r="J68" s="83">
        <v>2</v>
      </c>
      <c r="K68" s="83">
        <f t="shared" si="35"/>
        <v>16</v>
      </c>
      <c r="L68" s="43">
        <v>0</v>
      </c>
    </row>
    <row r="69" spans="1:12" ht="97.8" customHeight="1" x14ac:dyDescent="0.25">
      <c r="A69" s="29" t="s">
        <v>269</v>
      </c>
      <c r="B69" s="30">
        <v>734173912234</v>
      </c>
      <c r="C69" s="58" t="s">
        <v>69</v>
      </c>
      <c r="D69" s="85"/>
      <c r="E69" s="45">
        <v>9.85</v>
      </c>
      <c r="F69" s="46">
        <v>12</v>
      </c>
      <c r="G69" s="45">
        <f t="shared" ref="G69:G85" si="37">F69*E69</f>
        <v>118.19999999999999</v>
      </c>
      <c r="H69" s="47"/>
      <c r="I69" s="42" t="s">
        <v>131</v>
      </c>
      <c r="J69" s="43">
        <v>2.75</v>
      </c>
      <c r="K69" s="43">
        <f t="shared" si="35"/>
        <v>33</v>
      </c>
      <c r="L69" s="43">
        <f t="shared" ref="L69:L74" si="38">K69*H69</f>
        <v>0</v>
      </c>
    </row>
    <row r="70" spans="1:12" ht="74.7" hidden="1" customHeight="1" x14ac:dyDescent="0.25">
      <c r="A70" s="26" t="s">
        <v>141</v>
      </c>
      <c r="B70" s="30">
        <v>734173921861</v>
      </c>
      <c r="C70" s="55" t="s">
        <v>136</v>
      </c>
      <c r="D70" s="44"/>
      <c r="E70" s="45">
        <v>8.5</v>
      </c>
      <c r="F70" s="46">
        <v>8</v>
      </c>
      <c r="G70" s="45">
        <f>F70*E70</f>
        <v>68</v>
      </c>
      <c r="H70" s="47"/>
      <c r="I70" s="42" t="s">
        <v>292</v>
      </c>
      <c r="J70" s="43">
        <v>1</v>
      </c>
      <c r="K70" s="43">
        <f>J70*F70</f>
        <v>8</v>
      </c>
      <c r="L70" s="43">
        <f t="shared" si="38"/>
        <v>0</v>
      </c>
    </row>
    <row r="71" spans="1:12" ht="74.7" customHeight="1" x14ac:dyDescent="0.25">
      <c r="A71" s="26" t="s">
        <v>236</v>
      </c>
      <c r="B71" s="30">
        <v>734173922165</v>
      </c>
      <c r="C71" s="55" t="s">
        <v>199</v>
      </c>
      <c r="D71" s="44"/>
      <c r="E71" s="45">
        <v>7.5</v>
      </c>
      <c r="F71" s="46">
        <v>18</v>
      </c>
      <c r="G71" s="45">
        <f t="shared" ref="G71:G72" si="39">F71*E71</f>
        <v>135</v>
      </c>
      <c r="H71" s="47"/>
      <c r="I71" s="42" t="s">
        <v>39</v>
      </c>
      <c r="J71" s="43">
        <v>1</v>
      </c>
      <c r="K71" s="43">
        <f t="shared" ref="K71:K72" si="40">J71*F71</f>
        <v>18</v>
      </c>
      <c r="L71" s="43">
        <f t="shared" si="38"/>
        <v>0</v>
      </c>
    </row>
    <row r="72" spans="1:12" ht="74.7" customHeight="1" x14ac:dyDescent="0.25">
      <c r="A72" s="26" t="s">
        <v>288</v>
      </c>
      <c r="B72" s="30">
        <v>734173926460</v>
      </c>
      <c r="C72" s="55" t="s">
        <v>289</v>
      </c>
      <c r="D72" s="85" t="e" vm="19">
        <v>#VALUE!</v>
      </c>
      <c r="E72" s="45">
        <v>9.5</v>
      </c>
      <c r="F72" s="46">
        <v>12</v>
      </c>
      <c r="G72" s="45">
        <f t="shared" si="39"/>
        <v>114</v>
      </c>
      <c r="H72" s="47"/>
      <c r="I72" s="42" t="s">
        <v>39</v>
      </c>
      <c r="J72" s="43">
        <v>1</v>
      </c>
      <c r="K72" s="43">
        <f t="shared" si="40"/>
        <v>12</v>
      </c>
      <c r="L72" s="43">
        <f t="shared" ref="L72" si="41">K72*H72</f>
        <v>0</v>
      </c>
    </row>
    <row r="73" spans="1:12" ht="74.7" customHeight="1" x14ac:dyDescent="0.25">
      <c r="A73" s="26" t="s">
        <v>52</v>
      </c>
      <c r="B73" s="30">
        <v>734173915822</v>
      </c>
      <c r="C73" s="55" t="s">
        <v>76</v>
      </c>
      <c r="D73" s="44"/>
      <c r="E73" s="45">
        <v>8.5</v>
      </c>
      <c r="F73" s="46">
        <v>12</v>
      </c>
      <c r="G73" s="45">
        <f t="shared" si="37"/>
        <v>102</v>
      </c>
      <c r="H73" s="47"/>
      <c r="I73" s="42" t="s">
        <v>39</v>
      </c>
      <c r="J73" s="43">
        <v>1</v>
      </c>
      <c r="K73" s="43">
        <f t="shared" si="35"/>
        <v>12</v>
      </c>
      <c r="L73" s="43">
        <f t="shared" si="38"/>
        <v>0</v>
      </c>
    </row>
    <row r="74" spans="1:12" ht="74.7" customHeight="1" x14ac:dyDescent="0.25">
      <c r="A74" s="26" t="s">
        <v>55</v>
      </c>
      <c r="B74" s="30">
        <v>734173915839</v>
      </c>
      <c r="C74" s="55" t="s">
        <v>77</v>
      </c>
      <c r="D74" s="44"/>
      <c r="E74" s="45">
        <v>7.75</v>
      </c>
      <c r="F74" s="46">
        <v>12</v>
      </c>
      <c r="G74" s="45">
        <f t="shared" si="37"/>
        <v>93</v>
      </c>
      <c r="H74" s="47"/>
      <c r="I74" s="42" t="s">
        <v>39</v>
      </c>
      <c r="J74" s="43">
        <v>1</v>
      </c>
      <c r="K74" s="43">
        <f t="shared" si="35"/>
        <v>12</v>
      </c>
      <c r="L74" s="43">
        <f t="shared" si="38"/>
        <v>0</v>
      </c>
    </row>
    <row r="75" spans="1:12" ht="74.7" customHeight="1" x14ac:dyDescent="0.25">
      <c r="A75" s="26" t="s">
        <v>280</v>
      </c>
      <c r="B75" s="30">
        <v>734173926088</v>
      </c>
      <c r="C75" s="55" t="s">
        <v>268</v>
      </c>
      <c r="D75" s="44"/>
      <c r="E75" s="45">
        <v>11.95</v>
      </c>
      <c r="F75" s="46">
        <v>8</v>
      </c>
      <c r="G75" s="45">
        <f t="shared" si="37"/>
        <v>95.6</v>
      </c>
      <c r="H75" s="47"/>
      <c r="I75" s="42" t="s">
        <v>131</v>
      </c>
      <c r="J75" s="83">
        <v>2.5</v>
      </c>
      <c r="K75" s="83">
        <f t="shared" si="35"/>
        <v>20</v>
      </c>
      <c r="L75" s="43">
        <v>0</v>
      </c>
    </row>
    <row r="76" spans="1:12" ht="74.7" customHeight="1" x14ac:dyDescent="0.25">
      <c r="A76" s="26" t="s">
        <v>255</v>
      </c>
      <c r="B76" s="30">
        <v>734173926040</v>
      </c>
      <c r="C76" s="55" t="s">
        <v>256</v>
      </c>
      <c r="D76" s="44"/>
      <c r="E76" s="45">
        <v>7.5</v>
      </c>
      <c r="F76" s="46">
        <v>10</v>
      </c>
      <c r="G76" s="45">
        <f t="shared" si="37"/>
        <v>75</v>
      </c>
      <c r="H76" s="47"/>
      <c r="I76" s="42" t="s">
        <v>39</v>
      </c>
      <c r="J76" s="83">
        <v>1.5</v>
      </c>
      <c r="K76" s="83">
        <f t="shared" si="35"/>
        <v>15</v>
      </c>
      <c r="L76" s="43">
        <v>0</v>
      </c>
    </row>
    <row r="77" spans="1:12" ht="76.95" customHeight="1" x14ac:dyDescent="0.25">
      <c r="A77" s="28" t="s">
        <v>206</v>
      </c>
      <c r="B77" s="30">
        <v>734173924633</v>
      </c>
      <c r="C77" s="56" t="s">
        <v>207</v>
      </c>
      <c r="D77" s="44"/>
      <c r="E77" s="45">
        <v>13.95</v>
      </c>
      <c r="F77" s="46">
        <v>8</v>
      </c>
      <c r="G77" s="45">
        <f t="shared" ref="G77:G79" si="42">F77*E77</f>
        <v>111.6</v>
      </c>
      <c r="H77" s="47"/>
      <c r="I77" s="42" t="s">
        <v>39</v>
      </c>
      <c r="J77" s="43">
        <v>1.5</v>
      </c>
      <c r="K77" s="43">
        <f t="shared" ref="K77:K81" si="43">J77*F77</f>
        <v>12</v>
      </c>
      <c r="L77" s="43">
        <f t="shared" ref="L77:L79" si="44">K77*H77</f>
        <v>0</v>
      </c>
    </row>
    <row r="78" spans="1:12" ht="74.7" hidden="1" customHeight="1" x14ac:dyDescent="0.25">
      <c r="A78" s="87" t="s">
        <v>352</v>
      </c>
      <c r="B78" s="30">
        <v>734173927481</v>
      </c>
      <c r="C78" s="55" t="s">
        <v>308</v>
      </c>
      <c r="D78" s="85" t="e" vm="20">
        <v>#VALUE!</v>
      </c>
      <c r="E78" s="45">
        <v>8.5</v>
      </c>
      <c r="F78" s="46">
        <v>10</v>
      </c>
      <c r="G78" s="45">
        <f t="shared" si="42"/>
        <v>85</v>
      </c>
      <c r="H78" s="47"/>
      <c r="I78" s="42" t="s">
        <v>292</v>
      </c>
      <c r="J78" s="83">
        <v>1</v>
      </c>
      <c r="K78" s="83">
        <f t="shared" si="43"/>
        <v>10</v>
      </c>
      <c r="L78" s="43">
        <f t="shared" si="44"/>
        <v>0</v>
      </c>
    </row>
    <row r="79" spans="1:12" ht="74.7" customHeight="1" x14ac:dyDescent="0.25">
      <c r="A79" s="87" t="s">
        <v>313</v>
      </c>
      <c r="B79" s="30">
        <v>734173927498</v>
      </c>
      <c r="C79" s="55" t="s">
        <v>309</v>
      </c>
      <c r="D79" s="85" t="e" vm="21">
        <v>#VALUE!</v>
      </c>
      <c r="E79" s="45">
        <v>8.5</v>
      </c>
      <c r="F79" s="46">
        <v>10</v>
      </c>
      <c r="G79" s="45">
        <f t="shared" si="42"/>
        <v>85</v>
      </c>
      <c r="H79" s="47"/>
      <c r="I79" s="42" t="s">
        <v>39</v>
      </c>
      <c r="J79" s="83">
        <v>1</v>
      </c>
      <c r="K79" s="83">
        <f t="shared" si="43"/>
        <v>10</v>
      </c>
      <c r="L79" s="43">
        <f t="shared" si="44"/>
        <v>0</v>
      </c>
    </row>
    <row r="80" spans="1:12" ht="74.7" customHeight="1" x14ac:dyDescent="0.25">
      <c r="A80" s="26" t="s">
        <v>283</v>
      </c>
      <c r="B80" s="30">
        <v>734173925937</v>
      </c>
      <c r="C80" s="55" t="s">
        <v>284</v>
      </c>
      <c r="D80" s="85" t="e" vm="22">
        <v>#VALUE!</v>
      </c>
      <c r="E80" s="45">
        <v>5.5</v>
      </c>
      <c r="F80" s="46">
        <v>10</v>
      </c>
      <c r="G80" s="45">
        <f t="shared" ref="G80" si="45">F80*E80</f>
        <v>55</v>
      </c>
      <c r="H80" s="47"/>
      <c r="I80" s="42" t="s">
        <v>39</v>
      </c>
      <c r="J80" s="83">
        <v>1</v>
      </c>
      <c r="K80" s="83">
        <f>J80*F80</f>
        <v>10</v>
      </c>
      <c r="L80" s="43">
        <f t="shared" ref="L80" si="46">K80*H80</f>
        <v>0</v>
      </c>
    </row>
    <row r="81" spans="1:12" ht="76.95" customHeight="1" x14ac:dyDescent="0.25">
      <c r="A81" s="28" t="s">
        <v>222</v>
      </c>
      <c r="B81" s="30">
        <v>734173915860</v>
      </c>
      <c r="C81" s="56" t="s">
        <v>223</v>
      </c>
      <c r="D81" s="44"/>
      <c r="E81" s="45">
        <v>7.5</v>
      </c>
      <c r="F81" s="46">
        <v>15</v>
      </c>
      <c r="G81" s="45">
        <f>F81*E81</f>
        <v>112.5</v>
      </c>
      <c r="H81" s="47"/>
      <c r="I81" s="42" t="s">
        <v>39</v>
      </c>
      <c r="J81" s="43">
        <v>1</v>
      </c>
      <c r="K81" s="43">
        <f t="shared" si="43"/>
        <v>15</v>
      </c>
      <c r="L81" s="43">
        <f>K81*H81</f>
        <v>0</v>
      </c>
    </row>
    <row r="82" spans="1:12" ht="76.95" customHeight="1" x14ac:dyDescent="0.25">
      <c r="A82" s="28" t="s">
        <v>143</v>
      </c>
      <c r="B82" s="30">
        <v>734173921595</v>
      </c>
      <c r="C82" s="56" t="s">
        <v>87</v>
      </c>
      <c r="D82" s="44"/>
      <c r="E82" s="45">
        <v>9.5</v>
      </c>
      <c r="F82" s="46">
        <v>12</v>
      </c>
      <c r="G82" s="45">
        <f t="shared" si="37"/>
        <v>114</v>
      </c>
      <c r="H82" s="47"/>
      <c r="I82" s="42" t="s">
        <v>39</v>
      </c>
      <c r="J82" s="43">
        <v>1.5</v>
      </c>
      <c r="K82" s="43">
        <f t="shared" si="35"/>
        <v>18</v>
      </c>
      <c r="L82" s="43">
        <f t="shared" ref="L82:L85" si="47">K82*H82</f>
        <v>0</v>
      </c>
    </row>
    <row r="83" spans="1:12" ht="74.7" customHeight="1" x14ac:dyDescent="0.25">
      <c r="A83" s="26" t="s">
        <v>261</v>
      </c>
      <c r="B83" s="30">
        <v>734173926056</v>
      </c>
      <c r="C83" s="55" t="s">
        <v>262</v>
      </c>
      <c r="D83" s="44"/>
      <c r="E83" s="45">
        <v>9.5</v>
      </c>
      <c r="F83" s="46">
        <v>12</v>
      </c>
      <c r="G83" s="45">
        <f t="shared" si="37"/>
        <v>114</v>
      </c>
      <c r="H83" s="47"/>
      <c r="I83" s="42" t="s">
        <v>39</v>
      </c>
      <c r="J83" s="83">
        <v>1.5</v>
      </c>
      <c r="K83" s="83">
        <f t="shared" si="35"/>
        <v>18</v>
      </c>
      <c r="L83" s="43">
        <v>0</v>
      </c>
    </row>
    <row r="84" spans="1:12" ht="74.7" customHeight="1" x14ac:dyDescent="0.25">
      <c r="A84" s="26" t="s">
        <v>263</v>
      </c>
      <c r="B84" s="30">
        <v>734173926071</v>
      </c>
      <c r="C84" s="55" t="s">
        <v>264</v>
      </c>
      <c r="D84" s="44"/>
      <c r="E84" s="45">
        <v>8.5</v>
      </c>
      <c r="F84" s="46">
        <v>12</v>
      </c>
      <c r="G84" s="45">
        <f t="shared" si="37"/>
        <v>102</v>
      </c>
      <c r="H84" s="47"/>
      <c r="I84" s="42" t="s">
        <v>39</v>
      </c>
      <c r="J84" s="83">
        <v>1.5</v>
      </c>
      <c r="K84" s="83">
        <f t="shared" si="35"/>
        <v>18</v>
      </c>
      <c r="L84" s="43">
        <v>0</v>
      </c>
    </row>
    <row r="85" spans="1:12" ht="76.95" customHeight="1" x14ac:dyDescent="0.25">
      <c r="A85" s="28" t="s">
        <v>86</v>
      </c>
      <c r="B85" s="30">
        <v>734173921601</v>
      </c>
      <c r="C85" s="56" t="s">
        <v>88</v>
      </c>
      <c r="D85" s="44"/>
      <c r="E85" s="45">
        <v>9.5</v>
      </c>
      <c r="F85" s="46">
        <v>12</v>
      </c>
      <c r="G85" s="45">
        <f t="shared" si="37"/>
        <v>114</v>
      </c>
      <c r="H85" s="47"/>
      <c r="I85" s="42" t="s">
        <v>39</v>
      </c>
      <c r="J85" s="43">
        <v>1.5</v>
      </c>
      <c r="K85" s="43">
        <f t="shared" si="35"/>
        <v>18</v>
      </c>
      <c r="L85" s="43">
        <f t="shared" si="47"/>
        <v>0</v>
      </c>
    </row>
    <row r="86" spans="1:12" ht="19.5" customHeight="1" x14ac:dyDescent="0.25">
      <c r="A86" s="27" t="s">
        <v>354</v>
      </c>
      <c r="B86" s="25"/>
      <c r="C86" s="57"/>
      <c r="D86" s="39"/>
      <c r="E86" s="40"/>
      <c r="F86" s="41"/>
      <c r="G86" s="40"/>
      <c r="H86" s="48"/>
      <c r="I86" s="42" t="s">
        <v>39</v>
      </c>
      <c r="J86" s="43"/>
      <c r="K86" s="43">
        <f t="shared" si="35"/>
        <v>0</v>
      </c>
      <c r="L86" s="43">
        <f>K86*H86</f>
        <v>0</v>
      </c>
    </row>
    <row r="87" spans="1:12" ht="73.2" customHeight="1" x14ac:dyDescent="0.25">
      <c r="A87" s="26" t="s">
        <v>355</v>
      </c>
      <c r="B87" s="30">
        <v>734173914993</v>
      </c>
      <c r="C87" s="55" t="s">
        <v>356</v>
      </c>
      <c r="D87" s="44"/>
      <c r="E87" s="92">
        <v>13.95</v>
      </c>
      <c r="F87" s="46">
        <v>6</v>
      </c>
      <c r="G87" s="45">
        <f t="shared" ref="G87:G89" si="48">F87*E87</f>
        <v>83.699999999999989</v>
      </c>
      <c r="H87" s="47"/>
      <c r="I87" s="42" t="s">
        <v>39</v>
      </c>
      <c r="J87" s="43">
        <v>3.25</v>
      </c>
      <c r="K87" s="43">
        <f t="shared" si="35"/>
        <v>19.5</v>
      </c>
      <c r="L87" s="43">
        <f t="shared" ref="L87:L95" si="49">K87*H87</f>
        <v>0</v>
      </c>
    </row>
    <row r="88" spans="1:12" ht="75.45" customHeight="1" x14ac:dyDescent="0.25">
      <c r="A88" s="26" t="s">
        <v>357</v>
      </c>
      <c r="B88" s="30">
        <v>734173911633</v>
      </c>
      <c r="C88" s="55" t="s">
        <v>358</v>
      </c>
      <c r="D88" s="44"/>
      <c r="E88" s="45">
        <v>17.95</v>
      </c>
      <c r="F88" s="46">
        <v>6</v>
      </c>
      <c r="G88" s="45">
        <f t="shared" si="48"/>
        <v>107.69999999999999</v>
      </c>
      <c r="H88" s="47"/>
      <c r="I88" s="42" t="s">
        <v>39</v>
      </c>
      <c r="J88" s="43">
        <v>3.75</v>
      </c>
      <c r="K88" s="43">
        <f>J88*F88</f>
        <v>22.5</v>
      </c>
      <c r="L88" s="43">
        <f>K88*H88</f>
        <v>0</v>
      </c>
    </row>
    <row r="89" spans="1:12" ht="73.2" customHeight="1" x14ac:dyDescent="0.25">
      <c r="A89" s="26" t="s">
        <v>359</v>
      </c>
      <c r="B89" s="30">
        <v>734173924893</v>
      </c>
      <c r="C89" s="55" t="s">
        <v>360</v>
      </c>
      <c r="D89" s="44"/>
      <c r="E89" s="45">
        <v>17.95</v>
      </c>
      <c r="F89" s="46">
        <v>5</v>
      </c>
      <c r="G89" s="45">
        <f t="shared" si="48"/>
        <v>89.75</v>
      </c>
      <c r="H89" s="47"/>
      <c r="I89" s="42" t="s">
        <v>39</v>
      </c>
      <c r="J89" s="43">
        <v>4</v>
      </c>
      <c r="K89" s="43">
        <f t="shared" ref="K89:K90" si="50">J89*F89</f>
        <v>20</v>
      </c>
      <c r="L89" s="43">
        <f t="shared" ref="L89:L90" si="51">K89*H89</f>
        <v>0</v>
      </c>
    </row>
    <row r="90" spans="1:12" ht="73.2" customHeight="1" x14ac:dyDescent="0.25">
      <c r="A90" s="26" t="s">
        <v>361</v>
      </c>
      <c r="B90" s="30">
        <v>734173924916</v>
      </c>
      <c r="C90" s="55" t="s">
        <v>362</v>
      </c>
      <c r="D90" s="85" t="e" vm="23">
        <v>#VALUE!</v>
      </c>
      <c r="E90" s="45">
        <v>17.95</v>
      </c>
      <c r="F90" s="46">
        <v>3</v>
      </c>
      <c r="G90" s="45">
        <f>F90*E90</f>
        <v>53.849999999999994</v>
      </c>
      <c r="H90" s="47"/>
      <c r="I90" s="42" t="s">
        <v>39</v>
      </c>
      <c r="J90" s="43">
        <v>4</v>
      </c>
      <c r="K90" s="43">
        <f t="shared" si="50"/>
        <v>12</v>
      </c>
      <c r="L90" s="43">
        <f t="shared" si="51"/>
        <v>0</v>
      </c>
    </row>
    <row r="91" spans="1:12" ht="62.55" customHeight="1" x14ac:dyDescent="0.25">
      <c r="A91" s="26" t="s">
        <v>363</v>
      </c>
      <c r="B91" s="30">
        <v>734173913828</v>
      </c>
      <c r="C91" s="55" t="s">
        <v>364</v>
      </c>
      <c r="D91" s="85" t="e" vm="24">
        <v>#VALUE!</v>
      </c>
      <c r="E91" s="45">
        <v>17.95</v>
      </c>
      <c r="F91" s="46">
        <v>6</v>
      </c>
      <c r="G91" s="45">
        <f t="shared" ref="G91" si="52">F91*E91</f>
        <v>107.69999999999999</v>
      </c>
      <c r="H91" s="47"/>
      <c r="I91" s="42" t="s">
        <v>39</v>
      </c>
      <c r="J91" s="43">
        <v>2.75</v>
      </c>
      <c r="K91" s="43">
        <f t="shared" si="35"/>
        <v>16.5</v>
      </c>
      <c r="L91" s="43">
        <f t="shared" si="49"/>
        <v>0</v>
      </c>
    </row>
    <row r="92" spans="1:12" ht="56.55" customHeight="1" x14ac:dyDescent="0.25">
      <c r="A92" s="26" t="s">
        <v>365</v>
      </c>
      <c r="B92" s="30">
        <v>734173913835</v>
      </c>
      <c r="C92" s="55" t="s">
        <v>366</v>
      </c>
      <c r="D92" s="85" t="e" vm="25">
        <v>#VALUE!</v>
      </c>
      <c r="E92" s="45">
        <v>17.95</v>
      </c>
      <c r="F92" s="46">
        <v>5</v>
      </c>
      <c r="G92" s="45">
        <f t="shared" ref="G92:G95" si="53">F92*E92</f>
        <v>89.75</v>
      </c>
      <c r="H92" s="47"/>
      <c r="I92" s="42" t="s">
        <v>39</v>
      </c>
      <c r="J92" s="43">
        <v>3.5</v>
      </c>
      <c r="K92" s="43">
        <f t="shared" si="35"/>
        <v>17.5</v>
      </c>
      <c r="L92" s="43">
        <f t="shared" si="49"/>
        <v>0</v>
      </c>
    </row>
    <row r="93" spans="1:12" ht="55.05" customHeight="1" x14ac:dyDescent="0.25">
      <c r="A93" s="26" t="s">
        <v>367</v>
      </c>
      <c r="B93" s="30">
        <v>734173910667</v>
      </c>
      <c r="C93" s="55" t="s">
        <v>368</v>
      </c>
      <c r="D93" s="44"/>
      <c r="E93" s="45">
        <v>29.5</v>
      </c>
      <c r="F93" s="46">
        <v>2</v>
      </c>
      <c r="G93" s="45">
        <f t="shared" si="53"/>
        <v>59</v>
      </c>
      <c r="H93" s="47"/>
      <c r="I93" s="42" t="s">
        <v>39</v>
      </c>
      <c r="J93" s="43">
        <v>10.5</v>
      </c>
      <c r="K93" s="43">
        <f t="shared" si="35"/>
        <v>21</v>
      </c>
      <c r="L93" s="43">
        <f t="shared" si="49"/>
        <v>0</v>
      </c>
    </row>
    <row r="94" spans="1:12" ht="61.2" customHeight="1" x14ac:dyDescent="0.25">
      <c r="A94" s="26" t="s">
        <v>369</v>
      </c>
      <c r="B94" s="30">
        <v>734173910650</v>
      </c>
      <c r="C94" s="55" t="s">
        <v>370</v>
      </c>
      <c r="D94" s="44"/>
      <c r="E94" s="45">
        <v>17.95</v>
      </c>
      <c r="F94" s="46">
        <v>6</v>
      </c>
      <c r="G94" s="45">
        <f t="shared" si="53"/>
        <v>107.69999999999999</v>
      </c>
      <c r="H94" s="47"/>
      <c r="I94" s="42" t="s">
        <v>39</v>
      </c>
      <c r="J94" s="43">
        <v>3.75</v>
      </c>
      <c r="K94" s="43">
        <f t="shared" si="35"/>
        <v>22.5</v>
      </c>
      <c r="L94" s="43">
        <f t="shared" si="49"/>
        <v>0</v>
      </c>
    </row>
    <row r="95" spans="1:12" ht="75.45" customHeight="1" x14ac:dyDescent="0.25">
      <c r="A95" s="26" t="s">
        <v>371</v>
      </c>
      <c r="B95" s="30">
        <v>734173924923</v>
      </c>
      <c r="C95" s="55" t="s">
        <v>372</v>
      </c>
      <c r="D95" s="44"/>
      <c r="E95" s="45">
        <v>17.95</v>
      </c>
      <c r="F95" s="46">
        <v>6</v>
      </c>
      <c r="G95" s="45">
        <f t="shared" si="53"/>
        <v>107.69999999999999</v>
      </c>
      <c r="H95" s="47"/>
      <c r="I95" s="42" t="s">
        <v>131</v>
      </c>
      <c r="J95" s="43">
        <v>4</v>
      </c>
      <c r="K95" s="43">
        <f t="shared" si="35"/>
        <v>24</v>
      </c>
      <c r="L95" s="43">
        <f t="shared" si="49"/>
        <v>0</v>
      </c>
    </row>
    <row r="96" spans="1:12" ht="19.5" customHeight="1" x14ac:dyDescent="0.25">
      <c r="A96" s="27" t="s">
        <v>98</v>
      </c>
      <c r="B96" s="25"/>
      <c r="C96" s="57"/>
      <c r="D96" s="39"/>
      <c r="E96" s="40"/>
      <c r="F96" s="41"/>
      <c r="G96" s="40"/>
      <c r="H96" s="48"/>
      <c r="I96" s="42" t="s">
        <v>39</v>
      </c>
      <c r="J96" s="43"/>
      <c r="K96" s="43">
        <f t="shared" si="35"/>
        <v>0</v>
      </c>
      <c r="L96" s="43">
        <f>K96*H96</f>
        <v>0</v>
      </c>
    </row>
    <row r="97" spans="1:12" ht="74.7" customHeight="1" x14ac:dyDescent="0.25">
      <c r="A97" s="26" t="s">
        <v>310</v>
      </c>
      <c r="B97" s="30">
        <v>734173921458</v>
      </c>
      <c r="C97" s="55" t="s">
        <v>311</v>
      </c>
      <c r="D97" s="85" t="e" vm="26">
        <v>#VALUE!</v>
      </c>
      <c r="E97" s="45">
        <v>4.75</v>
      </c>
      <c r="F97" s="46">
        <v>18</v>
      </c>
      <c r="G97" s="45">
        <f t="shared" ref="G97" si="54">F97*E97</f>
        <v>85.5</v>
      </c>
      <c r="H97" s="47"/>
      <c r="I97" s="42" t="s">
        <v>39</v>
      </c>
      <c r="J97" s="43">
        <v>0.75</v>
      </c>
      <c r="K97" s="43">
        <f>J97*F97</f>
        <v>13.5</v>
      </c>
      <c r="L97" s="43">
        <f t="shared" ref="L97" si="55">K97*H97</f>
        <v>0</v>
      </c>
    </row>
    <row r="98" spans="1:12" ht="74.7" customHeight="1" x14ac:dyDescent="0.25">
      <c r="A98" s="26" t="s">
        <v>144</v>
      </c>
      <c r="B98" s="30">
        <v>734173913491</v>
      </c>
      <c r="C98" s="55" t="s">
        <v>145</v>
      </c>
      <c r="D98" s="44"/>
      <c r="E98" s="45">
        <v>9.9499999999999993</v>
      </c>
      <c r="F98" s="46">
        <v>8</v>
      </c>
      <c r="G98" s="45">
        <f t="shared" ref="G98:G151" si="56">F98*E98</f>
        <v>79.599999999999994</v>
      </c>
      <c r="H98" s="47"/>
      <c r="I98" s="42" t="s">
        <v>39</v>
      </c>
      <c r="J98" s="43">
        <v>3</v>
      </c>
      <c r="K98" s="43">
        <f>J98*F98</f>
        <v>24</v>
      </c>
      <c r="L98" s="43">
        <f t="shared" ref="L98" si="57">K98*H98</f>
        <v>0</v>
      </c>
    </row>
    <row r="99" spans="1:12" ht="74.7" customHeight="1" x14ac:dyDescent="0.25">
      <c r="A99" s="26" t="s">
        <v>109</v>
      </c>
      <c r="B99" s="30">
        <v>734173914832</v>
      </c>
      <c r="C99" s="55" t="s">
        <v>68</v>
      </c>
      <c r="D99" s="44"/>
      <c r="E99" s="45">
        <v>14</v>
      </c>
      <c r="F99" s="46">
        <v>3</v>
      </c>
      <c r="G99" s="45">
        <f t="shared" si="56"/>
        <v>42</v>
      </c>
      <c r="H99" s="47"/>
      <c r="I99" s="42" t="s">
        <v>39</v>
      </c>
      <c r="J99" s="43">
        <v>4</v>
      </c>
      <c r="K99" s="43">
        <f t="shared" si="35"/>
        <v>12</v>
      </c>
      <c r="L99" s="43">
        <f t="shared" ref="L99" si="58">K99*H99</f>
        <v>0</v>
      </c>
    </row>
    <row r="100" spans="1:12" ht="74.7" customHeight="1" x14ac:dyDescent="0.25">
      <c r="A100" s="26" t="s">
        <v>38</v>
      </c>
      <c r="B100" s="30">
        <v>734173913804</v>
      </c>
      <c r="C100" s="55" t="s">
        <v>75</v>
      </c>
      <c r="D100" s="44"/>
      <c r="E100" s="45">
        <v>4.75</v>
      </c>
      <c r="F100" s="46">
        <v>18</v>
      </c>
      <c r="G100" s="45">
        <f t="shared" si="56"/>
        <v>85.5</v>
      </c>
      <c r="H100" s="47"/>
      <c r="I100" s="42" t="s">
        <v>39</v>
      </c>
      <c r="J100" s="43">
        <v>0.75</v>
      </c>
      <c r="K100" s="43">
        <f t="shared" si="35"/>
        <v>13.5</v>
      </c>
      <c r="L100" s="43">
        <f>K100*H100</f>
        <v>0</v>
      </c>
    </row>
    <row r="101" spans="1:12" ht="74.7" customHeight="1" x14ac:dyDescent="0.25">
      <c r="A101" s="26" t="s">
        <v>99</v>
      </c>
      <c r="B101" s="30">
        <v>734173921854</v>
      </c>
      <c r="C101" s="55" t="s">
        <v>100</v>
      </c>
      <c r="D101" s="44"/>
      <c r="E101" s="45">
        <v>7</v>
      </c>
      <c r="F101" s="46">
        <v>10</v>
      </c>
      <c r="G101" s="45">
        <f t="shared" si="56"/>
        <v>70</v>
      </c>
      <c r="H101" s="47"/>
      <c r="I101" s="42" t="s">
        <v>39</v>
      </c>
      <c r="J101" s="43">
        <v>1.5</v>
      </c>
      <c r="K101" s="43">
        <f t="shared" si="35"/>
        <v>15</v>
      </c>
      <c r="L101" s="43">
        <f t="shared" ref="L101" si="59">K101*H101</f>
        <v>0</v>
      </c>
    </row>
    <row r="102" spans="1:12" ht="75.599999999999994" customHeight="1" x14ac:dyDescent="0.25">
      <c r="A102" s="26" t="s">
        <v>303</v>
      </c>
      <c r="B102" s="30">
        <v>734173922127</v>
      </c>
      <c r="C102" s="55" t="s">
        <v>96</v>
      </c>
      <c r="D102" s="44"/>
      <c r="E102" s="92">
        <v>7.5</v>
      </c>
      <c r="F102" s="46">
        <v>8</v>
      </c>
      <c r="G102" s="45">
        <f t="shared" si="56"/>
        <v>60</v>
      </c>
      <c r="H102" s="47"/>
      <c r="I102" s="42" t="s">
        <v>39</v>
      </c>
      <c r="J102" s="43">
        <v>3.5</v>
      </c>
      <c r="K102" s="43">
        <f>J102*F102</f>
        <v>28</v>
      </c>
      <c r="L102" s="43">
        <f t="shared" ref="L102" si="60">K102*H102</f>
        <v>0</v>
      </c>
    </row>
    <row r="103" spans="1:12" ht="74.7" customHeight="1" x14ac:dyDescent="0.25">
      <c r="A103" s="26" t="s">
        <v>101</v>
      </c>
      <c r="B103" s="30">
        <v>734173921878</v>
      </c>
      <c r="C103" s="55" t="s">
        <v>102</v>
      </c>
      <c r="D103" s="44"/>
      <c r="E103" s="45">
        <v>9.5</v>
      </c>
      <c r="F103" s="46">
        <v>10</v>
      </c>
      <c r="G103" s="45">
        <f t="shared" si="56"/>
        <v>95</v>
      </c>
      <c r="H103" s="47"/>
      <c r="I103" s="42" t="s">
        <v>39</v>
      </c>
      <c r="J103" s="43">
        <v>1.5</v>
      </c>
      <c r="K103" s="43">
        <f t="shared" si="35"/>
        <v>15</v>
      </c>
      <c r="L103" s="43">
        <f t="shared" ref="L103:L105" si="61">K103*H103</f>
        <v>0</v>
      </c>
    </row>
    <row r="104" spans="1:12" ht="72.75" hidden="1" customHeight="1" x14ac:dyDescent="0.25">
      <c r="A104" s="26" t="s">
        <v>147</v>
      </c>
      <c r="B104" s="30">
        <v>734173924602</v>
      </c>
      <c r="C104" s="55" t="s">
        <v>149</v>
      </c>
      <c r="D104" s="44"/>
      <c r="E104" s="45">
        <v>4.75</v>
      </c>
      <c r="F104" s="46">
        <v>18</v>
      </c>
      <c r="G104" s="45">
        <f t="shared" si="56"/>
        <v>85.5</v>
      </c>
      <c r="H104" s="47"/>
      <c r="I104" s="42" t="s">
        <v>292</v>
      </c>
      <c r="J104" s="43">
        <v>1</v>
      </c>
      <c r="K104" s="43">
        <f t="shared" ref="K104" si="62">J104*F104</f>
        <v>18</v>
      </c>
      <c r="L104" s="43">
        <f t="shared" si="61"/>
        <v>0</v>
      </c>
    </row>
    <row r="105" spans="1:12" ht="74.7" customHeight="1" x14ac:dyDescent="0.25">
      <c r="A105" s="26" t="s">
        <v>148</v>
      </c>
      <c r="B105" s="30">
        <v>734173924619</v>
      </c>
      <c r="C105" s="55" t="s">
        <v>150</v>
      </c>
      <c r="D105" s="44"/>
      <c r="E105" s="45">
        <v>9.9499999999999993</v>
      </c>
      <c r="F105" s="46">
        <v>8</v>
      </c>
      <c r="G105" s="45">
        <f t="shared" si="56"/>
        <v>79.599999999999994</v>
      </c>
      <c r="H105" s="47"/>
      <c r="I105" s="42" t="s">
        <v>39</v>
      </c>
      <c r="J105" s="43">
        <v>3</v>
      </c>
      <c r="K105" s="43">
        <f>J105*F105</f>
        <v>24</v>
      </c>
      <c r="L105" s="43">
        <f t="shared" si="61"/>
        <v>0</v>
      </c>
    </row>
    <row r="106" spans="1:12" ht="74.7" customHeight="1" x14ac:dyDescent="0.25">
      <c r="A106" s="26" t="s">
        <v>151</v>
      </c>
      <c r="B106" s="30">
        <v>734173912425</v>
      </c>
      <c r="C106" s="55" t="s">
        <v>152</v>
      </c>
      <c r="D106" s="44"/>
      <c r="E106" s="82">
        <v>4.75</v>
      </c>
      <c r="F106" s="46">
        <v>18</v>
      </c>
      <c r="G106" s="45">
        <f t="shared" si="56"/>
        <v>85.5</v>
      </c>
      <c r="H106" s="47"/>
      <c r="I106" s="42" t="s">
        <v>39</v>
      </c>
      <c r="J106" s="43">
        <v>2</v>
      </c>
      <c r="K106" s="43">
        <v>36</v>
      </c>
      <c r="L106" s="43">
        <v>0</v>
      </c>
    </row>
    <row r="107" spans="1:12" ht="75.45" customHeight="1" x14ac:dyDescent="0.25">
      <c r="A107" s="26" t="s">
        <v>9</v>
      </c>
      <c r="B107" s="30">
        <v>734173912364</v>
      </c>
      <c r="C107" s="55" t="s">
        <v>70</v>
      </c>
      <c r="D107" s="44"/>
      <c r="E107" s="45">
        <v>4.75</v>
      </c>
      <c r="F107" s="46">
        <v>18</v>
      </c>
      <c r="G107" s="45">
        <f t="shared" si="56"/>
        <v>85.5</v>
      </c>
      <c r="H107" s="47"/>
      <c r="I107" s="42" t="s">
        <v>39</v>
      </c>
      <c r="J107" s="43">
        <v>0.75</v>
      </c>
      <c r="K107" s="43">
        <f t="shared" si="35"/>
        <v>13.5</v>
      </c>
      <c r="L107" s="43">
        <f t="shared" ref="L107:L110" si="63">K107*H107</f>
        <v>0</v>
      </c>
    </row>
    <row r="108" spans="1:12" ht="75.599999999999994" customHeight="1" x14ac:dyDescent="0.25">
      <c r="A108" s="26" t="s">
        <v>56</v>
      </c>
      <c r="B108" s="30">
        <v>734173912371</v>
      </c>
      <c r="C108" s="55" t="s">
        <v>71</v>
      </c>
      <c r="D108" s="44"/>
      <c r="E108" s="45">
        <v>9.9499999999999993</v>
      </c>
      <c r="F108" s="46">
        <v>8</v>
      </c>
      <c r="G108" s="45">
        <f t="shared" si="56"/>
        <v>79.599999999999994</v>
      </c>
      <c r="H108" s="47"/>
      <c r="I108" s="42" t="s">
        <v>39</v>
      </c>
      <c r="J108" s="43">
        <v>3.5</v>
      </c>
      <c r="K108" s="43">
        <f t="shared" si="35"/>
        <v>28</v>
      </c>
      <c r="L108" s="43">
        <f t="shared" si="63"/>
        <v>0</v>
      </c>
    </row>
    <row r="109" spans="1:12" ht="75.599999999999994" customHeight="1" x14ac:dyDescent="0.25">
      <c r="A109" s="26" t="s">
        <v>53</v>
      </c>
      <c r="B109" s="30">
        <v>734173913033</v>
      </c>
      <c r="C109" s="55" t="s">
        <v>72</v>
      </c>
      <c r="D109" s="44"/>
      <c r="E109" s="45">
        <v>12</v>
      </c>
      <c r="F109" s="46">
        <v>6</v>
      </c>
      <c r="G109" s="45">
        <f t="shared" si="56"/>
        <v>72</v>
      </c>
      <c r="H109" s="47"/>
      <c r="I109" s="42" t="s">
        <v>39</v>
      </c>
      <c r="J109" s="43">
        <v>3</v>
      </c>
      <c r="K109" s="43">
        <f t="shared" si="35"/>
        <v>18</v>
      </c>
      <c r="L109" s="43">
        <f t="shared" si="63"/>
        <v>0</v>
      </c>
    </row>
    <row r="110" spans="1:12" ht="75.599999999999994" customHeight="1" x14ac:dyDescent="0.25">
      <c r="A110" s="26" t="s">
        <v>54</v>
      </c>
      <c r="B110" s="30">
        <v>734173912357</v>
      </c>
      <c r="C110" s="55" t="s">
        <v>73</v>
      </c>
      <c r="D110" s="44"/>
      <c r="E110" s="45">
        <v>34.5</v>
      </c>
      <c r="F110" s="46">
        <v>2</v>
      </c>
      <c r="G110" s="45">
        <f t="shared" si="56"/>
        <v>69</v>
      </c>
      <c r="H110" s="47"/>
      <c r="I110" s="42" t="s">
        <v>39</v>
      </c>
      <c r="J110" s="43">
        <v>14</v>
      </c>
      <c r="K110" s="43">
        <f t="shared" si="35"/>
        <v>28</v>
      </c>
      <c r="L110" s="43">
        <f t="shared" si="63"/>
        <v>0</v>
      </c>
    </row>
    <row r="111" spans="1:12" ht="74.7" customHeight="1" x14ac:dyDescent="0.25">
      <c r="A111" s="26" t="s">
        <v>247</v>
      </c>
      <c r="B111" s="30">
        <v>734173925883</v>
      </c>
      <c r="C111" s="55" t="s">
        <v>248</v>
      </c>
      <c r="D111" s="44"/>
      <c r="E111" s="45">
        <v>9.9499999999999993</v>
      </c>
      <c r="F111" s="46">
        <v>8</v>
      </c>
      <c r="G111" s="45">
        <f t="shared" si="56"/>
        <v>79.599999999999994</v>
      </c>
      <c r="H111" s="47"/>
      <c r="I111" s="42" t="s">
        <v>39</v>
      </c>
      <c r="J111" s="83">
        <v>2</v>
      </c>
      <c r="K111" s="83">
        <f t="shared" si="35"/>
        <v>16</v>
      </c>
      <c r="L111" s="43">
        <v>0</v>
      </c>
    </row>
    <row r="112" spans="1:12" ht="74.7" customHeight="1" x14ac:dyDescent="0.25">
      <c r="A112" s="26" t="s">
        <v>271</v>
      </c>
      <c r="B112" s="30">
        <v>734173925982</v>
      </c>
      <c r="C112" s="55" t="s">
        <v>252</v>
      </c>
      <c r="D112" s="44"/>
      <c r="E112" s="45">
        <v>14.5</v>
      </c>
      <c r="F112" s="46">
        <v>3</v>
      </c>
      <c r="G112" s="45">
        <f t="shared" si="56"/>
        <v>43.5</v>
      </c>
      <c r="H112" s="47"/>
      <c r="I112" s="42" t="s">
        <v>131</v>
      </c>
      <c r="J112" s="83">
        <v>2</v>
      </c>
      <c r="K112" s="83">
        <f t="shared" ref="K112:K113" si="64">J112*F112</f>
        <v>6</v>
      </c>
      <c r="L112" s="43">
        <v>0</v>
      </c>
    </row>
    <row r="113" spans="1:12" ht="74.7" customHeight="1" x14ac:dyDescent="0.25">
      <c r="A113" s="26" t="s">
        <v>272</v>
      </c>
      <c r="B113" s="30">
        <v>734173925999</v>
      </c>
      <c r="C113" s="55" t="s">
        <v>254</v>
      </c>
      <c r="D113" s="44"/>
      <c r="E113" s="45">
        <v>4.75</v>
      </c>
      <c r="F113" s="46">
        <v>18</v>
      </c>
      <c r="G113" s="45">
        <f t="shared" si="56"/>
        <v>85.5</v>
      </c>
      <c r="H113" s="47"/>
      <c r="I113" s="42" t="s">
        <v>131</v>
      </c>
      <c r="J113" s="83">
        <v>0.75</v>
      </c>
      <c r="K113" s="83">
        <f t="shared" si="64"/>
        <v>13.5</v>
      </c>
      <c r="L113" s="43">
        <v>0</v>
      </c>
    </row>
    <row r="114" spans="1:12" ht="75.45" customHeight="1" x14ac:dyDescent="0.25">
      <c r="A114" s="26" t="s">
        <v>233</v>
      </c>
      <c r="B114" s="30">
        <v>734173925289</v>
      </c>
      <c r="C114" s="55" t="s">
        <v>230</v>
      </c>
      <c r="D114" s="44"/>
      <c r="E114" s="45">
        <v>9.9499999999999993</v>
      </c>
      <c r="F114" s="46">
        <v>8</v>
      </c>
      <c r="G114" s="45">
        <f>F114*E114</f>
        <v>79.599999999999994</v>
      </c>
      <c r="H114" s="47"/>
      <c r="I114" s="42" t="s">
        <v>39</v>
      </c>
      <c r="J114" s="43">
        <v>3</v>
      </c>
      <c r="K114" s="43">
        <f t="shared" ref="K114" si="65">J114*F114</f>
        <v>24</v>
      </c>
      <c r="L114" s="43">
        <f>K114*H114</f>
        <v>0</v>
      </c>
    </row>
    <row r="115" spans="1:12" ht="74.7" customHeight="1" x14ac:dyDescent="0.25">
      <c r="A115" s="26" t="s">
        <v>304</v>
      </c>
      <c r="B115" s="30">
        <v>734173921755</v>
      </c>
      <c r="C115" s="55" t="s">
        <v>90</v>
      </c>
      <c r="D115" s="44"/>
      <c r="E115" s="92">
        <v>5.95</v>
      </c>
      <c r="F115" s="46">
        <v>10</v>
      </c>
      <c r="G115" s="45">
        <f t="shared" si="56"/>
        <v>59.5</v>
      </c>
      <c r="H115" s="47"/>
      <c r="I115" s="42" t="s">
        <v>39</v>
      </c>
      <c r="J115" s="43">
        <v>1.5</v>
      </c>
      <c r="K115" s="43">
        <f t="shared" si="35"/>
        <v>15</v>
      </c>
      <c r="L115" s="43">
        <f t="shared" ref="L115" si="66">K115*H115</f>
        <v>0</v>
      </c>
    </row>
    <row r="116" spans="1:12" ht="51.6" customHeight="1" x14ac:dyDescent="0.25">
      <c r="A116" s="26" t="s">
        <v>201</v>
      </c>
      <c r="B116" s="30">
        <v>734173921816</v>
      </c>
      <c r="C116" s="55" t="s">
        <v>202</v>
      </c>
      <c r="D116" s="44"/>
      <c r="E116" s="45">
        <v>4.75</v>
      </c>
      <c r="F116" s="46">
        <v>18</v>
      </c>
      <c r="G116" s="45">
        <f>F116*E116</f>
        <v>85.5</v>
      </c>
      <c r="H116" s="47"/>
      <c r="I116" s="42" t="s">
        <v>39</v>
      </c>
      <c r="J116" s="43">
        <v>0.75</v>
      </c>
      <c r="K116" s="43">
        <f t="shared" si="35"/>
        <v>13.5</v>
      </c>
      <c r="L116" s="43">
        <f>K116*H116</f>
        <v>0</v>
      </c>
    </row>
    <row r="117" spans="1:12" ht="60.45" customHeight="1" x14ac:dyDescent="0.25">
      <c r="A117" s="26" t="s">
        <v>353</v>
      </c>
      <c r="B117" s="30">
        <v>734173921823</v>
      </c>
      <c r="C117" s="55" t="s">
        <v>203</v>
      </c>
      <c r="D117" s="44"/>
      <c r="E117" s="45">
        <v>8.5</v>
      </c>
      <c r="F117" s="46">
        <v>10</v>
      </c>
      <c r="G117" s="45">
        <f>F117*E117</f>
        <v>85</v>
      </c>
      <c r="H117" s="47"/>
      <c r="I117" s="42" t="s">
        <v>39</v>
      </c>
      <c r="J117" s="43">
        <v>3.5</v>
      </c>
      <c r="K117" s="43">
        <f t="shared" si="35"/>
        <v>35</v>
      </c>
      <c r="L117" s="43">
        <f>K117*H117</f>
        <v>0</v>
      </c>
    </row>
    <row r="118" spans="1:12" ht="74.7" customHeight="1" x14ac:dyDescent="0.25">
      <c r="A118" s="26" t="s">
        <v>257</v>
      </c>
      <c r="B118" s="30">
        <v>734173926019</v>
      </c>
      <c r="C118" s="55" t="s">
        <v>258</v>
      </c>
      <c r="D118" s="44"/>
      <c r="E118" s="45">
        <v>12</v>
      </c>
      <c r="F118" s="46">
        <v>3</v>
      </c>
      <c r="G118" s="45">
        <f t="shared" ref="G118" si="67">F118*E118</f>
        <v>36</v>
      </c>
      <c r="H118" s="47"/>
      <c r="I118" s="42" t="s">
        <v>39</v>
      </c>
      <c r="J118" s="83">
        <v>3</v>
      </c>
      <c r="K118" s="83">
        <f t="shared" ref="K118" si="68">J118*F118</f>
        <v>9</v>
      </c>
      <c r="L118" s="43">
        <v>0</v>
      </c>
    </row>
    <row r="119" spans="1:12" ht="74.7" customHeight="1" x14ac:dyDescent="0.25">
      <c r="A119" s="26" t="s">
        <v>158</v>
      </c>
      <c r="B119" s="30">
        <v>734173912760</v>
      </c>
      <c r="C119" s="55" t="s">
        <v>157</v>
      </c>
      <c r="D119" s="44"/>
      <c r="E119" s="45">
        <v>6</v>
      </c>
      <c r="F119" s="46">
        <v>12</v>
      </c>
      <c r="G119" s="45">
        <f t="shared" si="56"/>
        <v>72</v>
      </c>
      <c r="H119" s="47"/>
      <c r="I119" s="42" t="s">
        <v>39</v>
      </c>
      <c r="J119" s="43">
        <v>1.5</v>
      </c>
      <c r="K119" s="43">
        <v>9</v>
      </c>
      <c r="L119" s="43">
        <v>0</v>
      </c>
    </row>
    <row r="120" spans="1:12" ht="54.15" customHeight="1" x14ac:dyDescent="0.25">
      <c r="A120" s="26" t="s">
        <v>159</v>
      </c>
      <c r="B120" s="30">
        <v>734173914757</v>
      </c>
      <c r="C120" s="55" t="s">
        <v>160</v>
      </c>
      <c r="D120" s="44"/>
      <c r="E120" s="45">
        <v>4.75</v>
      </c>
      <c r="F120" s="46">
        <v>18</v>
      </c>
      <c r="G120" s="45">
        <f t="shared" si="56"/>
        <v>85.5</v>
      </c>
      <c r="H120" s="47"/>
      <c r="I120" s="42" t="s">
        <v>39</v>
      </c>
      <c r="J120" s="43">
        <v>0.75</v>
      </c>
      <c r="K120" s="43">
        <v>13.5</v>
      </c>
      <c r="L120" s="43">
        <v>0</v>
      </c>
    </row>
    <row r="121" spans="1:12" ht="54.15" customHeight="1" x14ac:dyDescent="0.25">
      <c r="A121" s="26" t="s">
        <v>45</v>
      </c>
      <c r="B121" s="30">
        <v>734173914764</v>
      </c>
      <c r="C121" s="55" t="s">
        <v>74</v>
      </c>
      <c r="D121" s="44"/>
      <c r="E121" s="45">
        <v>9.9499999999999993</v>
      </c>
      <c r="F121" s="46">
        <v>8</v>
      </c>
      <c r="G121" s="45">
        <f t="shared" si="56"/>
        <v>79.599999999999994</v>
      </c>
      <c r="H121" s="47"/>
      <c r="I121" s="42" t="s">
        <v>39</v>
      </c>
      <c r="J121" s="43">
        <v>2.75</v>
      </c>
      <c r="K121" s="43">
        <f t="shared" ref="K121:K146" si="69">J121*F121</f>
        <v>22</v>
      </c>
      <c r="L121" s="43">
        <f t="shared" ref="L121:L122" si="70">K121*H121</f>
        <v>0</v>
      </c>
    </row>
    <row r="122" spans="1:12" ht="69.3" customHeight="1" x14ac:dyDescent="0.25">
      <c r="A122" s="26" t="s">
        <v>161</v>
      </c>
      <c r="B122" s="30">
        <v>734173924657</v>
      </c>
      <c r="C122" s="55" t="s">
        <v>162</v>
      </c>
      <c r="D122" s="44"/>
      <c r="E122" s="92">
        <v>5.95</v>
      </c>
      <c r="F122" s="46">
        <v>10</v>
      </c>
      <c r="G122" s="45">
        <f t="shared" si="56"/>
        <v>59.5</v>
      </c>
      <c r="H122" s="47"/>
      <c r="I122" s="42" t="s">
        <v>39</v>
      </c>
      <c r="J122" s="43">
        <v>1.5</v>
      </c>
      <c r="K122" s="43">
        <f t="shared" ref="K122" si="71">J122*F122</f>
        <v>15</v>
      </c>
      <c r="L122" s="43">
        <f t="shared" si="70"/>
        <v>0</v>
      </c>
    </row>
    <row r="123" spans="1:12" ht="75.599999999999994" customHeight="1" x14ac:dyDescent="0.25">
      <c r="A123" s="26" t="s">
        <v>163</v>
      </c>
      <c r="B123" s="30">
        <v>734173924671</v>
      </c>
      <c r="C123" s="55" t="s">
        <v>164</v>
      </c>
      <c r="D123" s="44"/>
      <c r="E123" s="45">
        <v>4.75</v>
      </c>
      <c r="F123" s="46">
        <v>18</v>
      </c>
      <c r="G123" s="45">
        <f t="shared" si="56"/>
        <v>85.5</v>
      </c>
      <c r="H123" s="47"/>
      <c r="I123" s="42" t="s">
        <v>39</v>
      </c>
      <c r="J123" s="43">
        <v>3.5</v>
      </c>
      <c r="K123" s="43">
        <f t="shared" si="69"/>
        <v>63</v>
      </c>
      <c r="L123" s="43">
        <f t="shared" ref="L123:L137" si="72">K123*H123</f>
        <v>0</v>
      </c>
    </row>
    <row r="124" spans="1:12" ht="74.7" customHeight="1" x14ac:dyDescent="0.25">
      <c r="A124" s="26" t="s">
        <v>208</v>
      </c>
      <c r="B124" s="30">
        <v>734173912272</v>
      </c>
      <c r="C124" s="55" t="s">
        <v>209</v>
      </c>
      <c r="D124" s="44"/>
      <c r="E124" s="92">
        <v>9.9499999999999993</v>
      </c>
      <c r="F124" s="46">
        <v>3</v>
      </c>
      <c r="G124" s="45">
        <f t="shared" si="56"/>
        <v>29.849999999999998</v>
      </c>
      <c r="H124" s="47"/>
      <c r="I124" s="42" t="s">
        <v>39</v>
      </c>
      <c r="J124" s="43">
        <v>5.5</v>
      </c>
      <c r="K124" s="43">
        <f t="shared" si="69"/>
        <v>16.5</v>
      </c>
      <c r="L124" s="43">
        <f t="shared" si="72"/>
        <v>0</v>
      </c>
    </row>
    <row r="125" spans="1:12" ht="74.7" customHeight="1" x14ac:dyDescent="0.25">
      <c r="A125" s="26" t="s">
        <v>259</v>
      </c>
      <c r="B125" s="30">
        <v>734173926026</v>
      </c>
      <c r="C125" s="55" t="s">
        <v>260</v>
      </c>
      <c r="D125" s="44"/>
      <c r="E125" s="45">
        <v>17.5</v>
      </c>
      <c r="F125" s="46">
        <v>2</v>
      </c>
      <c r="G125" s="45">
        <f t="shared" si="56"/>
        <v>35</v>
      </c>
      <c r="H125" s="47"/>
      <c r="I125" s="42" t="s">
        <v>131</v>
      </c>
      <c r="J125" s="83">
        <v>7</v>
      </c>
      <c r="K125" s="83">
        <f t="shared" si="69"/>
        <v>14</v>
      </c>
      <c r="L125" s="43">
        <v>0</v>
      </c>
    </row>
    <row r="126" spans="1:12" ht="75.45" customHeight="1" x14ac:dyDescent="0.25">
      <c r="A126" s="26" t="s">
        <v>232</v>
      </c>
      <c r="B126" s="30">
        <v>734173925272</v>
      </c>
      <c r="C126" s="55" t="s">
        <v>231</v>
      </c>
      <c r="D126" s="44"/>
      <c r="E126" s="45">
        <v>9.9499999999999993</v>
      </c>
      <c r="F126" s="46">
        <v>8</v>
      </c>
      <c r="G126" s="45">
        <f>F126*E126</f>
        <v>79.599999999999994</v>
      </c>
      <c r="H126" s="47"/>
      <c r="I126" s="42" t="s">
        <v>39</v>
      </c>
      <c r="J126" s="43">
        <v>3</v>
      </c>
      <c r="K126" s="43">
        <f t="shared" si="69"/>
        <v>24</v>
      </c>
      <c r="L126" s="43">
        <f>K126*H126</f>
        <v>0</v>
      </c>
    </row>
    <row r="127" spans="1:12" ht="74.7" hidden="1" customHeight="1" x14ac:dyDescent="0.25">
      <c r="A127" s="26" t="s">
        <v>103</v>
      </c>
      <c r="B127" s="30">
        <v>734173921779</v>
      </c>
      <c r="C127" s="55" t="s">
        <v>91</v>
      </c>
      <c r="D127" s="44"/>
      <c r="E127" s="45">
        <v>8.5</v>
      </c>
      <c r="F127" s="46">
        <v>10</v>
      </c>
      <c r="G127" s="45">
        <f t="shared" si="56"/>
        <v>85</v>
      </c>
      <c r="H127" s="47"/>
      <c r="I127" s="42" t="s">
        <v>292</v>
      </c>
      <c r="J127" s="43">
        <v>1.5</v>
      </c>
      <c r="K127" s="43">
        <f t="shared" si="69"/>
        <v>15</v>
      </c>
      <c r="L127" s="43">
        <f t="shared" si="72"/>
        <v>0</v>
      </c>
    </row>
    <row r="128" spans="1:12" ht="68.55" customHeight="1" x14ac:dyDescent="0.25">
      <c r="A128" s="26" t="s">
        <v>104</v>
      </c>
      <c r="B128" s="30">
        <v>734173921786</v>
      </c>
      <c r="C128" s="55" t="s">
        <v>92</v>
      </c>
      <c r="D128" s="44"/>
      <c r="E128" s="45">
        <v>16</v>
      </c>
      <c r="F128" s="46">
        <v>3</v>
      </c>
      <c r="G128" s="45">
        <f t="shared" si="56"/>
        <v>48</v>
      </c>
      <c r="H128" s="47"/>
      <c r="I128" s="42" t="s">
        <v>39</v>
      </c>
      <c r="J128" s="43">
        <v>5</v>
      </c>
      <c r="K128" s="43">
        <f t="shared" si="69"/>
        <v>15</v>
      </c>
      <c r="L128" s="43">
        <f t="shared" si="72"/>
        <v>0</v>
      </c>
    </row>
    <row r="129" spans="1:12" ht="67.2" customHeight="1" x14ac:dyDescent="0.25">
      <c r="A129" s="26" t="s">
        <v>215</v>
      </c>
      <c r="B129" s="30">
        <v>734173924961</v>
      </c>
      <c r="C129" s="55" t="s">
        <v>216</v>
      </c>
      <c r="D129" s="44"/>
      <c r="E129" s="45">
        <v>9.9499999999999993</v>
      </c>
      <c r="F129" s="46">
        <v>8</v>
      </c>
      <c r="G129" s="45">
        <f t="shared" ref="G129" si="73">F129*E129</f>
        <v>79.599999999999994</v>
      </c>
      <c r="H129" s="47"/>
      <c r="I129" s="42" t="s">
        <v>39</v>
      </c>
      <c r="J129" s="43">
        <v>3</v>
      </c>
      <c r="K129" s="43">
        <f t="shared" ref="K129" si="74">J129*F129</f>
        <v>24</v>
      </c>
      <c r="L129" s="43">
        <f t="shared" ref="L129" si="75">K129*H129</f>
        <v>0</v>
      </c>
    </row>
    <row r="130" spans="1:12" ht="67.2" customHeight="1" x14ac:dyDescent="0.25">
      <c r="A130" s="26" t="s">
        <v>286</v>
      </c>
      <c r="B130" s="30">
        <v>734173921885</v>
      </c>
      <c r="C130" s="55" t="s">
        <v>106</v>
      </c>
      <c r="D130" s="44"/>
      <c r="E130" s="45">
        <v>7.5</v>
      </c>
      <c r="F130" s="46">
        <v>8</v>
      </c>
      <c r="G130" s="45">
        <f t="shared" si="56"/>
        <v>60</v>
      </c>
      <c r="H130" s="47"/>
      <c r="I130" s="42" t="s">
        <v>39</v>
      </c>
      <c r="J130" s="43">
        <v>3</v>
      </c>
      <c r="K130" s="43">
        <f t="shared" si="69"/>
        <v>24</v>
      </c>
      <c r="L130" s="43">
        <f t="shared" si="72"/>
        <v>0</v>
      </c>
    </row>
    <row r="131" spans="1:12" ht="74.7" customHeight="1" x14ac:dyDescent="0.25">
      <c r="A131" s="26" t="s">
        <v>105</v>
      </c>
      <c r="B131" s="30">
        <v>734173921762</v>
      </c>
      <c r="C131" s="55" t="s">
        <v>93</v>
      </c>
      <c r="D131" s="44"/>
      <c r="E131" s="45">
        <v>9.9499999999999993</v>
      </c>
      <c r="F131" s="46">
        <v>8</v>
      </c>
      <c r="G131" s="45">
        <f t="shared" si="56"/>
        <v>79.599999999999994</v>
      </c>
      <c r="H131" s="47"/>
      <c r="I131" s="42" t="s">
        <v>39</v>
      </c>
      <c r="J131" s="43">
        <v>3</v>
      </c>
      <c r="K131" s="43">
        <f t="shared" si="69"/>
        <v>24</v>
      </c>
      <c r="L131" s="43">
        <f t="shared" si="72"/>
        <v>0</v>
      </c>
    </row>
    <row r="132" spans="1:12" ht="75.599999999999994" customHeight="1" x14ac:dyDescent="0.25">
      <c r="A132" s="26" t="s">
        <v>167</v>
      </c>
      <c r="B132" s="30">
        <v>734173924688</v>
      </c>
      <c r="C132" s="55" t="s">
        <v>168</v>
      </c>
      <c r="D132" s="44"/>
      <c r="E132" s="45">
        <v>9.9499999999999993</v>
      </c>
      <c r="F132" s="46">
        <v>8</v>
      </c>
      <c r="G132" s="45">
        <f t="shared" si="56"/>
        <v>79.599999999999994</v>
      </c>
      <c r="H132" s="47"/>
      <c r="I132" s="42" t="s">
        <v>39</v>
      </c>
      <c r="J132" s="43">
        <v>3.5</v>
      </c>
      <c r="K132" s="43">
        <f t="shared" si="69"/>
        <v>28</v>
      </c>
      <c r="L132" s="43">
        <f t="shared" si="72"/>
        <v>0</v>
      </c>
    </row>
    <row r="133" spans="1:12" ht="75.45" customHeight="1" x14ac:dyDescent="0.25">
      <c r="A133" s="26" t="s">
        <v>235</v>
      </c>
      <c r="B133" s="30">
        <v>734173925265</v>
      </c>
      <c r="C133" s="55" t="s">
        <v>234</v>
      </c>
      <c r="D133" s="44"/>
      <c r="E133" s="45">
        <v>14</v>
      </c>
      <c r="F133" s="46">
        <v>4</v>
      </c>
      <c r="G133" s="45">
        <f>F133*E133</f>
        <v>56</v>
      </c>
      <c r="H133" s="47"/>
      <c r="I133" s="42" t="s">
        <v>39</v>
      </c>
      <c r="J133" s="43">
        <v>14</v>
      </c>
      <c r="K133" s="43">
        <f t="shared" ref="K133" si="76">J133*F133</f>
        <v>56</v>
      </c>
      <c r="L133" s="43">
        <f>K133*H133</f>
        <v>0</v>
      </c>
    </row>
    <row r="134" spans="1:12" ht="74.7" customHeight="1" x14ac:dyDescent="0.25">
      <c r="A134" s="26" t="s">
        <v>57</v>
      </c>
      <c r="B134" s="30">
        <v>734173913514</v>
      </c>
      <c r="C134" s="55" t="s">
        <v>78</v>
      </c>
      <c r="D134" s="44"/>
      <c r="E134" s="45">
        <v>6.5</v>
      </c>
      <c r="F134" s="46">
        <v>18</v>
      </c>
      <c r="G134" s="45">
        <f t="shared" si="56"/>
        <v>117</v>
      </c>
      <c r="H134" s="47"/>
      <c r="I134" s="42" t="s">
        <v>39</v>
      </c>
      <c r="J134" s="43">
        <v>0.75</v>
      </c>
      <c r="K134" s="43">
        <f t="shared" si="69"/>
        <v>13.5</v>
      </c>
      <c r="L134" s="43">
        <f t="shared" si="72"/>
        <v>0</v>
      </c>
    </row>
    <row r="135" spans="1:12" ht="74.7" customHeight="1" x14ac:dyDescent="0.25">
      <c r="A135" s="26" t="s">
        <v>349</v>
      </c>
      <c r="B135" s="30">
        <v>734173927818</v>
      </c>
      <c r="C135" s="55" t="s">
        <v>350</v>
      </c>
      <c r="D135" s="85" t="e" vm="27">
        <v>#VALUE!</v>
      </c>
      <c r="E135" s="45">
        <v>9.9499999999999993</v>
      </c>
      <c r="F135" s="46">
        <v>6</v>
      </c>
      <c r="G135" s="45">
        <f t="shared" ref="G135" si="77">F135*E135</f>
        <v>59.699999999999996</v>
      </c>
      <c r="H135" s="47"/>
      <c r="I135" s="42" t="s">
        <v>39</v>
      </c>
      <c r="J135" s="43">
        <v>0.75</v>
      </c>
      <c r="K135" s="43">
        <f t="shared" ref="K135" si="78">J135*F135</f>
        <v>4.5</v>
      </c>
      <c r="L135" s="43">
        <f t="shared" ref="L135" si="79">K135*H135</f>
        <v>0</v>
      </c>
    </row>
    <row r="136" spans="1:12" ht="74.7" customHeight="1" x14ac:dyDescent="0.25">
      <c r="A136" s="26" t="s">
        <v>58</v>
      </c>
      <c r="B136" s="30">
        <v>734173913521</v>
      </c>
      <c r="C136" s="55" t="s">
        <v>79</v>
      </c>
      <c r="D136" s="44"/>
      <c r="E136" s="45">
        <v>16</v>
      </c>
      <c r="F136" s="46">
        <v>3</v>
      </c>
      <c r="G136" s="45">
        <f t="shared" si="56"/>
        <v>48</v>
      </c>
      <c r="H136" s="47"/>
      <c r="I136" s="42" t="s">
        <v>39</v>
      </c>
      <c r="J136" s="43">
        <v>4.5</v>
      </c>
      <c r="K136" s="43">
        <f t="shared" si="69"/>
        <v>13.5</v>
      </c>
      <c r="L136" s="43">
        <f t="shared" si="72"/>
        <v>0</v>
      </c>
    </row>
    <row r="137" spans="1:12" ht="67.95" customHeight="1" x14ac:dyDescent="0.25">
      <c r="A137" s="26" t="s">
        <v>169</v>
      </c>
      <c r="B137" s="30">
        <v>734173924695</v>
      </c>
      <c r="C137" s="55" t="s">
        <v>170</v>
      </c>
      <c r="D137" s="44"/>
      <c r="E137" s="92">
        <v>5.95</v>
      </c>
      <c r="F137" s="46">
        <v>10</v>
      </c>
      <c r="G137" s="45">
        <f t="shared" si="56"/>
        <v>59.5</v>
      </c>
      <c r="H137" s="47"/>
      <c r="I137" s="42" t="s">
        <v>39</v>
      </c>
      <c r="J137" s="43">
        <v>1.5</v>
      </c>
      <c r="K137" s="43">
        <f t="shared" si="69"/>
        <v>15</v>
      </c>
      <c r="L137" s="43">
        <f t="shared" si="72"/>
        <v>0</v>
      </c>
    </row>
    <row r="138" spans="1:12" ht="93.75" customHeight="1" x14ac:dyDescent="0.25">
      <c r="A138" s="26" t="s">
        <v>171</v>
      </c>
      <c r="B138" s="30">
        <v>734173924718</v>
      </c>
      <c r="C138" s="55" t="s">
        <v>172</v>
      </c>
      <c r="D138" s="44"/>
      <c r="E138" s="45">
        <v>4.75</v>
      </c>
      <c r="F138" s="46">
        <v>18</v>
      </c>
      <c r="G138" s="45">
        <f t="shared" si="56"/>
        <v>85.5</v>
      </c>
      <c r="H138" s="47"/>
      <c r="I138" s="42" t="s">
        <v>39</v>
      </c>
      <c r="J138" s="43">
        <v>0.75</v>
      </c>
      <c r="K138" s="43">
        <f t="shared" ref="K138:K144" si="80">J138*F138</f>
        <v>13.5</v>
      </c>
      <c r="L138" s="43">
        <f t="shared" ref="L138:L144" si="81">K138*H138</f>
        <v>0</v>
      </c>
    </row>
    <row r="139" spans="1:12" ht="112.8" customHeight="1" x14ac:dyDescent="0.25">
      <c r="A139" s="26" t="s">
        <v>293</v>
      </c>
      <c r="B139" s="30">
        <v>734173926989</v>
      </c>
      <c r="C139" s="55" t="s">
        <v>314</v>
      </c>
      <c r="D139" s="85" t="e" vm="28">
        <v>#VALUE!</v>
      </c>
      <c r="E139" s="45">
        <v>8.5</v>
      </c>
      <c r="F139" s="46">
        <v>8</v>
      </c>
      <c r="G139" s="45">
        <f t="shared" si="56"/>
        <v>68</v>
      </c>
      <c r="H139" s="47"/>
      <c r="I139" s="42" t="s">
        <v>39</v>
      </c>
      <c r="J139" s="83">
        <v>2</v>
      </c>
      <c r="K139" s="83">
        <f t="shared" si="80"/>
        <v>16</v>
      </c>
      <c r="L139" s="43">
        <f>K139*H139</f>
        <v>0</v>
      </c>
    </row>
    <row r="140" spans="1:12" ht="142.80000000000001" customHeight="1" x14ac:dyDescent="0.25">
      <c r="A140" s="26" t="s">
        <v>294</v>
      </c>
      <c r="B140" s="30">
        <v>734173926996</v>
      </c>
      <c r="C140" s="55" t="s">
        <v>295</v>
      </c>
      <c r="D140" s="85" t="e" vm="29">
        <v>#VALUE!</v>
      </c>
      <c r="E140" s="45">
        <v>14.5</v>
      </c>
      <c r="F140" s="46">
        <v>5</v>
      </c>
      <c r="G140" s="45">
        <f t="shared" si="56"/>
        <v>72.5</v>
      </c>
      <c r="H140" s="47"/>
      <c r="I140" s="42" t="s">
        <v>39</v>
      </c>
      <c r="J140" s="83">
        <v>4</v>
      </c>
      <c r="K140" s="83">
        <f t="shared" si="80"/>
        <v>20</v>
      </c>
      <c r="L140" s="43">
        <f>K140*H140</f>
        <v>0</v>
      </c>
    </row>
    <row r="141" spans="1:12" ht="87.6" customHeight="1" x14ac:dyDescent="0.25">
      <c r="A141" s="26" t="s">
        <v>301</v>
      </c>
      <c r="B141" s="30">
        <v>734173921809</v>
      </c>
      <c r="C141" s="55" t="s">
        <v>210</v>
      </c>
      <c r="D141" s="44"/>
      <c r="E141" s="45">
        <v>19.5</v>
      </c>
      <c r="F141" s="46">
        <v>2</v>
      </c>
      <c r="G141" s="45">
        <f t="shared" si="56"/>
        <v>39</v>
      </c>
      <c r="H141" s="47"/>
      <c r="I141" s="42" t="s">
        <v>39</v>
      </c>
      <c r="J141" s="43">
        <v>9.5</v>
      </c>
      <c r="K141" s="43">
        <f t="shared" si="80"/>
        <v>19</v>
      </c>
      <c r="L141" s="43">
        <f t="shared" si="81"/>
        <v>0</v>
      </c>
    </row>
    <row r="142" spans="1:12" ht="74.7" customHeight="1" x14ac:dyDescent="0.25">
      <c r="A142" s="26" t="s">
        <v>282</v>
      </c>
      <c r="B142" s="30">
        <v>734173926064</v>
      </c>
      <c r="C142" s="55" t="s">
        <v>265</v>
      </c>
      <c r="D142" s="44"/>
      <c r="E142" s="45">
        <v>7.5</v>
      </c>
      <c r="F142" s="46">
        <v>8</v>
      </c>
      <c r="G142" s="45">
        <f t="shared" si="56"/>
        <v>60</v>
      </c>
      <c r="H142" s="47"/>
      <c r="I142" s="42" t="s">
        <v>131</v>
      </c>
      <c r="J142" s="83">
        <v>1.5</v>
      </c>
      <c r="K142" s="83">
        <f t="shared" si="80"/>
        <v>12</v>
      </c>
      <c r="L142" s="43">
        <v>0</v>
      </c>
    </row>
    <row r="143" spans="1:12" ht="74.7" customHeight="1" x14ac:dyDescent="0.25">
      <c r="A143" s="26" t="s">
        <v>277</v>
      </c>
      <c r="B143" s="30">
        <v>734173922103</v>
      </c>
      <c r="C143" s="55" t="s">
        <v>278</v>
      </c>
      <c r="D143" s="44"/>
      <c r="E143" s="45">
        <v>10.5</v>
      </c>
      <c r="F143" s="46">
        <v>6</v>
      </c>
      <c r="G143" s="45">
        <f t="shared" si="56"/>
        <v>63</v>
      </c>
      <c r="H143" s="47"/>
      <c r="I143" s="42" t="s">
        <v>39</v>
      </c>
      <c r="J143" s="43">
        <v>2.5</v>
      </c>
      <c r="K143" s="43">
        <f t="shared" si="80"/>
        <v>15</v>
      </c>
      <c r="L143" s="43">
        <f t="shared" si="81"/>
        <v>0</v>
      </c>
    </row>
    <row r="144" spans="1:12" ht="74.7" hidden="1" customHeight="1" x14ac:dyDescent="0.25">
      <c r="A144" s="26" t="s">
        <v>276</v>
      </c>
      <c r="B144" s="30">
        <v>734173922141</v>
      </c>
      <c r="C144" s="55" t="s">
        <v>279</v>
      </c>
      <c r="D144" s="44"/>
      <c r="E144" s="45">
        <v>9.9499999999999993</v>
      </c>
      <c r="F144" s="46">
        <v>8</v>
      </c>
      <c r="G144" s="45">
        <f t="shared" si="56"/>
        <v>79.599999999999994</v>
      </c>
      <c r="H144" s="47"/>
      <c r="I144" s="42" t="s">
        <v>292</v>
      </c>
      <c r="J144" s="43">
        <v>2.5</v>
      </c>
      <c r="K144" s="43">
        <f t="shared" si="80"/>
        <v>20</v>
      </c>
      <c r="L144" s="43">
        <f t="shared" si="81"/>
        <v>0</v>
      </c>
    </row>
    <row r="145" spans="1:12" ht="74.7" customHeight="1" x14ac:dyDescent="0.25">
      <c r="A145" s="26" t="s">
        <v>227</v>
      </c>
      <c r="B145" s="30">
        <v>734173922158</v>
      </c>
      <c r="C145" s="55" t="s">
        <v>228</v>
      </c>
      <c r="D145" s="44"/>
      <c r="E145" s="45">
        <v>12</v>
      </c>
      <c r="F145" s="46">
        <v>3</v>
      </c>
      <c r="G145" s="45">
        <f>F145*E145</f>
        <v>36</v>
      </c>
      <c r="H145" s="47"/>
      <c r="I145" s="42" t="s">
        <v>39</v>
      </c>
      <c r="J145" s="43">
        <v>4</v>
      </c>
      <c r="K145" s="43">
        <f t="shared" si="69"/>
        <v>12</v>
      </c>
      <c r="L145" s="43">
        <f>K145*H145</f>
        <v>0</v>
      </c>
    </row>
    <row r="146" spans="1:12" ht="75.599999999999994" customHeight="1" x14ac:dyDescent="0.25">
      <c r="A146" s="26" t="s">
        <v>389</v>
      </c>
      <c r="B146" s="30">
        <v>734173912302</v>
      </c>
      <c r="C146" s="55" t="s">
        <v>390</v>
      </c>
      <c r="D146" s="85" t="e" vm="30">
        <v>#VALUE!</v>
      </c>
      <c r="E146" s="92">
        <v>17.5</v>
      </c>
      <c r="F146" s="46">
        <v>4</v>
      </c>
      <c r="G146" s="45">
        <f t="shared" ref="G146" si="82">F146*E146</f>
        <v>70</v>
      </c>
      <c r="H146" s="47"/>
      <c r="I146" s="42" t="s">
        <v>39</v>
      </c>
      <c r="J146" s="43">
        <v>7</v>
      </c>
      <c r="K146" s="43">
        <f t="shared" si="69"/>
        <v>28</v>
      </c>
      <c r="L146" s="43">
        <f t="shared" ref="L146" si="83">K146*H146</f>
        <v>0</v>
      </c>
    </row>
    <row r="147" spans="1:12" ht="72" customHeight="1" x14ac:dyDescent="0.25">
      <c r="A147" s="28" t="s">
        <v>165</v>
      </c>
      <c r="B147" s="30">
        <v>734173913170</v>
      </c>
      <c r="C147" s="56" t="s">
        <v>166</v>
      </c>
      <c r="D147" s="44"/>
      <c r="E147" s="45">
        <v>15.5</v>
      </c>
      <c r="F147" s="46">
        <v>2</v>
      </c>
      <c r="G147" s="45">
        <f t="shared" si="56"/>
        <v>31</v>
      </c>
      <c r="H147" s="47"/>
      <c r="I147" s="42" t="s">
        <v>131</v>
      </c>
      <c r="J147" s="43">
        <v>4.5</v>
      </c>
      <c r="K147" s="43">
        <v>9</v>
      </c>
      <c r="L147" s="43">
        <v>0</v>
      </c>
    </row>
    <row r="148" spans="1:12" ht="75.599999999999994" customHeight="1" x14ac:dyDescent="0.25">
      <c r="A148" s="28" t="s">
        <v>305</v>
      </c>
      <c r="B148" s="30">
        <v>734173922325</v>
      </c>
      <c r="C148" s="56" t="s">
        <v>212</v>
      </c>
      <c r="D148" s="85" t="e" vm="31">
        <v>#VALUE!</v>
      </c>
      <c r="E148" s="45">
        <v>9.9499999999999993</v>
      </c>
      <c r="F148" s="46">
        <v>8</v>
      </c>
      <c r="G148" s="45">
        <f t="shared" ref="G148:G149" si="84">F148*E148</f>
        <v>79.599999999999994</v>
      </c>
      <c r="H148" s="47"/>
      <c r="I148" s="42" t="s">
        <v>39</v>
      </c>
      <c r="J148" s="43">
        <v>2</v>
      </c>
      <c r="K148" s="43">
        <f t="shared" ref="K148:K149" si="85">J148*F148</f>
        <v>16</v>
      </c>
      <c r="L148" s="43">
        <f t="shared" ref="L148" si="86">K148*H148</f>
        <v>0</v>
      </c>
    </row>
    <row r="149" spans="1:12" ht="74.7" customHeight="1" x14ac:dyDescent="0.25">
      <c r="A149" s="26" t="s">
        <v>266</v>
      </c>
      <c r="B149" s="30">
        <v>734173915631</v>
      </c>
      <c r="C149" s="55" t="s">
        <v>267</v>
      </c>
      <c r="D149" s="44"/>
      <c r="E149" s="45">
        <v>15</v>
      </c>
      <c r="F149" s="46">
        <v>4</v>
      </c>
      <c r="G149" s="45">
        <f t="shared" si="84"/>
        <v>60</v>
      </c>
      <c r="H149" s="47"/>
      <c r="I149" s="42" t="s">
        <v>39</v>
      </c>
      <c r="J149" s="83">
        <v>4</v>
      </c>
      <c r="K149" s="83">
        <f t="shared" si="85"/>
        <v>16</v>
      </c>
      <c r="L149" s="43">
        <v>0</v>
      </c>
    </row>
    <row r="150" spans="1:12" ht="75.599999999999994" customHeight="1" x14ac:dyDescent="0.25">
      <c r="A150" s="28" t="s">
        <v>3</v>
      </c>
      <c r="B150" s="30">
        <v>734173911640</v>
      </c>
      <c r="C150" s="56" t="s">
        <v>65</v>
      </c>
      <c r="D150" s="44"/>
      <c r="E150" s="45">
        <v>12.95</v>
      </c>
      <c r="F150" s="46">
        <v>4</v>
      </c>
      <c r="G150" s="45">
        <f t="shared" si="56"/>
        <v>51.8</v>
      </c>
      <c r="H150" s="47"/>
      <c r="I150" s="42" t="s">
        <v>39</v>
      </c>
      <c r="J150" s="43">
        <v>4.5</v>
      </c>
      <c r="K150" s="43">
        <f t="shared" ref="K150:K151" si="87">J150*F150</f>
        <v>18</v>
      </c>
      <c r="L150" s="43">
        <f t="shared" si="7"/>
        <v>0</v>
      </c>
    </row>
    <row r="151" spans="1:12" ht="77.400000000000006" customHeight="1" x14ac:dyDescent="0.25">
      <c r="A151" s="28" t="s">
        <v>2</v>
      </c>
      <c r="B151" s="30">
        <v>734173910995</v>
      </c>
      <c r="C151" s="56" t="s">
        <v>66</v>
      </c>
      <c r="D151" s="44"/>
      <c r="E151" s="45">
        <v>19.95</v>
      </c>
      <c r="F151" s="46">
        <v>2</v>
      </c>
      <c r="G151" s="45">
        <f t="shared" si="56"/>
        <v>39.9</v>
      </c>
      <c r="H151" s="47"/>
      <c r="I151" s="42" t="s">
        <v>39</v>
      </c>
      <c r="J151" s="43">
        <v>10</v>
      </c>
      <c r="K151" s="43">
        <f t="shared" si="87"/>
        <v>20</v>
      </c>
      <c r="L151" s="43">
        <f t="shared" si="7"/>
        <v>0</v>
      </c>
    </row>
    <row r="152" spans="1:12" ht="8.85" customHeight="1" x14ac:dyDescent="0.25">
      <c r="L152" s="17">
        <f>SUM(L34:L151)</f>
        <v>0</v>
      </c>
    </row>
    <row r="153" spans="1:12" s="43" customFormat="1" ht="42" customHeight="1" x14ac:dyDescent="0.25">
      <c r="A153" s="131" t="s">
        <v>274</v>
      </c>
      <c r="B153" s="131"/>
      <c r="C153" s="131"/>
      <c r="D153" s="131"/>
      <c r="E153" s="131"/>
      <c r="F153" s="131"/>
      <c r="G153" s="131"/>
      <c r="H153" s="131"/>
      <c r="I153" s="49"/>
    </row>
    <row r="154" spans="1:12" s="43" customFormat="1" ht="20.399999999999999" customHeight="1" x14ac:dyDescent="0.25">
      <c r="A154" s="131" t="s">
        <v>44</v>
      </c>
      <c r="B154" s="131"/>
      <c r="C154" s="131"/>
      <c r="D154" s="131"/>
      <c r="E154" s="131"/>
      <c r="F154" s="131"/>
      <c r="G154" s="131"/>
      <c r="H154" s="131"/>
      <c r="I154" s="49"/>
    </row>
    <row r="155" spans="1:12" s="43" customFormat="1" ht="5.4" customHeight="1" x14ac:dyDescent="0.25">
      <c r="A155" s="131"/>
      <c r="B155" s="131"/>
      <c r="C155" s="131"/>
      <c r="D155" s="131"/>
      <c r="E155" s="131"/>
      <c r="F155" s="131"/>
      <c r="G155" s="131"/>
      <c r="H155" s="131"/>
      <c r="I155" s="49"/>
    </row>
    <row r="156" spans="1:12" s="43" customFormat="1" ht="24.6" customHeight="1" x14ac:dyDescent="0.25">
      <c r="A156" s="127" t="s">
        <v>36</v>
      </c>
      <c r="B156" s="127"/>
      <c r="C156" s="127"/>
      <c r="D156" s="127"/>
      <c r="E156" s="127"/>
      <c r="F156" s="127"/>
      <c r="G156" s="127"/>
      <c r="H156" s="127"/>
      <c r="I156" s="49"/>
    </row>
    <row r="157" spans="1:12" s="43" customFormat="1" ht="24.6" customHeight="1" x14ac:dyDescent="0.25">
      <c r="A157" s="127" t="s">
        <v>173</v>
      </c>
      <c r="B157" s="127"/>
      <c r="C157" s="127"/>
      <c r="D157" s="127"/>
      <c r="E157" s="127"/>
      <c r="F157" s="127"/>
      <c r="G157" s="127"/>
      <c r="H157" s="127"/>
      <c r="I157" s="49"/>
    </row>
    <row r="158" spans="1:12" ht="34.799999999999997" customHeight="1" x14ac:dyDescent="0.25">
      <c r="A158" s="125" t="s">
        <v>273</v>
      </c>
      <c r="B158" s="126"/>
      <c r="C158" s="125"/>
      <c r="D158" s="125"/>
      <c r="E158" s="125"/>
      <c r="F158" s="125"/>
      <c r="G158" s="125"/>
      <c r="H158" s="125"/>
    </row>
  </sheetData>
  <autoFilter ref="A17:I158" xr:uid="{1254E0BC-F290-4A0C-A08E-E517BA4154EA}">
    <filterColumn colId="8">
      <filters blank="1">
        <filter val="y"/>
      </filters>
    </filterColumn>
  </autoFilter>
  <sortState xmlns:xlrd2="http://schemas.microsoft.com/office/spreadsheetml/2017/richdata2" ref="A35:E151">
    <sortCondition ref="A150:A151"/>
  </sortState>
  <mergeCells count="34">
    <mergeCell ref="A158:H158"/>
    <mergeCell ref="A157:H157"/>
    <mergeCell ref="A13:H13"/>
    <mergeCell ref="E12:H12"/>
    <mergeCell ref="A153:H153"/>
    <mergeCell ref="A154:H155"/>
    <mergeCell ref="A15:H15"/>
    <mergeCell ref="A156:H156"/>
    <mergeCell ref="A16:H16"/>
    <mergeCell ref="A14:H14"/>
    <mergeCell ref="M3:N3"/>
    <mergeCell ref="M4:N4"/>
    <mergeCell ref="M5:N5"/>
    <mergeCell ref="F2:I2"/>
    <mergeCell ref="F3:I3"/>
    <mergeCell ref="F4:I4"/>
    <mergeCell ref="F5:I5"/>
    <mergeCell ref="C4:D4"/>
    <mergeCell ref="C5:D5"/>
    <mergeCell ref="A6:H6"/>
    <mergeCell ref="C1:H1"/>
    <mergeCell ref="C2:D2"/>
    <mergeCell ref="C3:D3"/>
    <mergeCell ref="A8:B8"/>
    <mergeCell ref="A10:B10"/>
    <mergeCell ref="A12:B12"/>
    <mergeCell ref="E7:H7"/>
    <mergeCell ref="E8:H8"/>
    <mergeCell ref="E9:H9"/>
    <mergeCell ref="G10:H10"/>
    <mergeCell ref="E11:H11"/>
    <mergeCell ref="A7:B7"/>
    <mergeCell ref="A9:B9"/>
    <mergeCell ref="A11:B11"/>
  </mergeCells>
  <pageMargins left="0.7" right="0.7" top="0.75" bottom="0.5" header="0.3" footer="0.3"/>
  <pageSetup scale="65" fitToHeight="0" orientation="portrait" horizontalDpi="360" verticalDpi="360" r:id="rId1"/>
  <headerFooter>
    <oddFooter>&amp;L&amp;"Arial,Bold"&amp;12Popes Plant Farm&amp;C&amp;"Arial,Bold"&amp;12&amp;F&amp;R&amp;"Arial,Bold"&amp;12Page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013E8-0FDE-4D0D-B9D9-DD896BD93843}">
  <sheetPr>
    <pageSetUpPr fitToPage="1"/>
  </sheetPr>
  <dimension ref="A1:H158"/>
  <sheetViews>
    <sheetView topLeftCell="A118" workbookViewId="0">
      <selection activeCell="C148" sqref="C148"/>
    </sheetView>
  </sheetViews>
  <sheetFormatPr defaultColWidth="9" defaultRowHeight="14.4" x14ac:dyDescent="0.3"/>
  <cols>
    <col min="1" max="1" width="13.88671875" style="7" customWidth="1"/>
    <col min="2" max="2" width="41.33203125" style="1" customWidth="1"/>
    <col min="3" max="3" width="12.6640625" style="65" customWidth="1"/>
    <col min="4" max="4" width="16" style="1" customWidth="1"/>
    <col min="5" max="5" width="9.6640625" customWidth="1"/>
    <col min="6" max="6" width="11" style="1" customWidth="1"/>
    <col min="7" max="7" width="10" style="1" customWidth="1"/>
    <col min="8" max="8" width="9" style="7"/>
    <col min="9" max="16384" width="9" style="1"/>
  </cols>
  <sheetData>
    <row r="1" spans="1:8" ht="24.6" x14ac:dyDescent="0.4">
      <c r="A1" s="5" t="s">
        <v>14</v>
      </c>
    </row>
    <row r="2" spans="1:8" x14ac:dyDescent="0.3">
      <c r="A2" s="6" t="s">
        <v>15</v>
      </c>
    </row>
    <row r="3" spans="1:8" x14ac:dyDescent="0.3">
      <c r="A3" s="6" t="s">
        <v>34</v>
      </c>
    </row>
    <row r="4" spans="1:8" x14ac:dyDescent="0.3">
      <c r="A4" s="6" t="s">
        <v>16</v>
      </c>
    </row>
    <row r="5" spans="1:8" x14ac:dyDescent="0.3">
      <c r="B5" s="6"/>
      <c r="C5" s="66"/>
    </row>
    <row r="6" spans="1:8" x14ac:dyDescent="0.3">
      <c r="A6" s="11" t="s">
        <v>25</v>
      </c>
      <c r="B6" s="13">
        <f>'Order Sheet'!A10</f>
        <v>0</v>
      </c>
      <c r="C6" s="67"/>
      <c r="D6" s="1">
        <f>'Order Sheet'!C8</f>
        <v>0</v>
      </c>
      <c r="E6" s="12" t="s">
        <v>27</v>
      </c>
    </row>
    <row r="7" spans="1:8" x14ac:dyDescent="0.3">
      <c r="A7" s="9"/>
      <c r="B7" s="10"/>
      <c r="C7" s="68"/>
      <c r="E7" s="142">
        <f>'Order Sheet'!A8</f>
        <v>0</v>
      </c>
      <c r="F7" s="142"/>
      <c r="G7" s="142"/>
    </row>
    <row r="8" spans="1:8" x14ac:dyDescent="0.3">
      <c r="A8" s="11" t="s">
        <v>26</v>
      </c>
      <c r="B8" s="22">
        <f>'Order Sheet'!E11</f>
        <v>0</v>
      </c>
      <c r="C8" s="69"/>
      <c r="E8" s="143">
        <f>'Order Sheet'!E8:H8</f>
        <v>0</v>
      </c>
      <c r="F8" s="143"/>
      <c r="G8" s="143"/>
    </row>
    <row r="9" spans="1:8" x14ac:dyDescent="0.3">
      <c r="A9" s="11" t="s">
        <v>28</v>
      </c>
      <c r="B9" s="14">
        <f>'Order Sheet'!A12</f>
        <v>0</v>
      </c>
      <c r="C9" s="69"/>
      <c r="D9" s="59"/>
      <c r="E9" s="143" t="str">
        <f>CONCATENATE('Order Sheet'!E9," ",'Order Sheet'!E10," ",'Order Sheet'!G10)</f>
        <v xml:space="preserve">  </v>
      </c>
      <c r="F9" s="143"/>
      <c r="G9" s="143"/>
    </row>
    <row r="10" spans="1:8" x14ac:dyDescent="0.3">
      <c r="B10" s="73" t="s">
        <v>47</v>
      </c>
      <c r="D10" s="59">
        <f>'Order Sheet'!C12</f>
        <v>0</v>
      </c>
    </row>
    <row r="11" spans="1:8" x14ac:dyDescent="0.3">
      <c r="A11" s="7" t="s">
        <v>11</v>
      </c>
      <c r="B11" s="1" t="s">
        <v>0</v>
      </c>
      <c r="D11" s="1" t="s">
        <v>59</v>
      </c>
      <c r="E11" t="s">
        <v>12</v>
      </c>
      <c r="F11" s="1" t="s">
        <v>10</v>
      </c>
      <c r="G11" s="1" t="s">
        <v>13</v>
      </c>
      <c r="H11" s="7" t="s">
        <v>35</v>
      </c>
    </row>
    <row r="12" spans="1:8" customFormat="1" x14ac:dyDescent="0.3">
      <c r="A12" s="8">
        <f>'Order Sheet'!H18</f>
        <v>0</v>
      </c>
      <c r="B12" s="100" t="s">
        <v>347</v>
      </c>
      <c r="C12" s="76"/>
      <c r="D12" s="25"/>
      <c r="E12" s="60"/>
      <c r="F12" s="60"/>
      <c r="G12" s="61"/>
      <c r="H12" s="9" t="str">
        <f>'Order Sheet'!I18</f>
        <v>y</v>
      </c>
    </row>
    <row r="13" spans="1:8" customFormat="1" x14ac:dyDescent="0.3">
      <c r="A13" s="8">
        <f>'Order Sheet'!H19</f>
        <v>0</v>
      </c>
      <c r="B13" s="78" t="s">
        <v>317</v>
      </c>
      <c r="C13" s="75">
        <f>'Order Sheet'!B19</f>
        <v>734173927535</v>
      </c>
      <c r="D13" s="30" t="str">
        <f>'Order Sheet'!C19</f>
        <v>92753-B</v>
      </c>
      <c r="E13" s="3">
        <f>'Order Sheet'!G19</f>
        <v>99</v>
      </c>
      <c r="F13" s="3">
        <f>'Order Sheet'!H19*'Order Sheet'!G19</f>
        <v>0</v>
      </c>
      <c r="G13" s="2">
        <f>'Order Sheet'!F19</f>
        <v>18</v>
      </c>
      <c r="H13" s="9" t="str">
        <f>'Order Sheet'!I19</f>
        <v>y</v>
      </c>
    </row>
    <row r="14" spans="1:8" customFormat="1" x14ac:dyDescent="0.3">
      <c r="A14" s="8">
        <f>'Order Sheet'!H20</f>
        <v>0</v>
      </c>
      <c r="B14" s="78" t="s">
        <v>318</v>
      </c>
      <c r="C14" s="75">
        <f>'Order Sheet'!B20</f>
        <v>734173927610</v>
      </c>
      <c r="D14" s="30" t="str">
        <f>'Order Sheet'!C20</f>
        <v>92761-B</v>
      </c>
      <c r="E14" s="3">
        <f>'Order Sheet'!G20</f>
        <v>83.699999999999989</v>
      </c>
      <c r="F14" s="3">
        <f>'Order Sheet'!H20*'Order Sheet'!G20</f>
        <v>0</v>
      </c>
      <c r="G14" s="2">
        <f>'Order Sheet'!F20</f>
        <v>6</v>
      </c>
      <c r="H14" s="9" t="str">
        <f>'Order Sheet'!I20</f>
        <v>y</v>
      </c>
    </row>
    <row r="15" spans="1:8" customFormat="1" x14ac:dyDescent="0.3">
      <c r="A15" s="8">
        <f>'Order Sheet'!H21</f>
        <v>0</v>
      </c>
      <c r="B15" s="78" t="s">
        <v>319</v>
      </c>
      <c r="C15" s="75">
        <f>'Order Sheet'!B21</f>
        <v>734173927542</v>
      </c>
      <c r="D15" s="30" t="str">
        <f>'Order Sheet'!C21</f>
        <v>92754-B</v>
      </c>
      <c r="E15" s="3">
        <f>'Order Sheet'!G21</f>
        <v>68</v>
      </c>
      <c r="F15" s="3">
        <f>'Order Sheet'!H21*'Order Sheet'!G21</f>
        <v>0</v>
      </c>
      <c r="G15" s="2">
        <f>'Order Sheet'!F21</f>
        <v>8</v>
      </c>
      <c r="H15" s="9" t="str">
        <f>'Order Sheet'!I21</f>
        <v>y</v>
      </c>
    </row>
    <row r="16" spans="1:8" customFormat="1" x14ac:dyDescent="0.3">
      <c r="A16" s="8">
        <f>'Order Sheet'!H22</f>
        <v>0</v>
      </c>
      <c r="B16" s="78" t="s">
        <v>320</v>
      </c>
      <c r="C16" s="75">
        <f>'Order Sheet'!B22</f>
        <v>734173927597</v>
      </c>
      <c r="D16" s="30" t="str">
        <f>'Order Sheet'!C22</f>
        <v>92759-B</v>
      </c>
      <c r="E16" s="3">
        <f>'Order Sheet'!G22</f>
        <v>71.699999999999989</v>
      </c>
      <c r="F16" s="3">
        <f>'Order Sheet'!H22*'Order Sheet'!G22</f>
        <v>0</v>
      </c>
      <c r="G16" s="2">
        <f>'Order Sheet'!F22</f>
        <v>6</v>
      </c>
      <c r="H16" s="9" t="str">
        <f>'Order Sheet'!I22</f>
        <v>y</v>
      </c>
    </row>
    <row r="17" spans="1:8" customFormat="1" x14ac:dyDescent="0.3">
      <c r="A17" s="8">
        <f>'Order Sheet'!H23</f>
        <v>0</v>
      </c>
      <c r="B17" s="78" t="s">
        <v>321</v>
      </c>
      <c r="C17" s="75">
        <f>'Order Sheet'!B23</f>
        <v>734173927580</v>
      </c>
      <c r="D17" s="30" t="str">
        <f>'Order Sheet'!C23</f>
        <v>92758-B</v>
      </c>
      <c r="E17" s="3">
        <f>'Order Sheet'!G23</f>
        <v>71.699999999999989</v>
      </c>
      <c r="F17" s="3">
        <f>'Order Sheet'!H23*'Order Sheet'!G23</f>
        <v>0</v>
      </c>
      <c r="G17" s="2">
        <f>'Order Sheet'!F23</f>
        <v>6</v>
      </c>
      <c r="H17" s="9" t="str">
        <f>'Order Sheet'!I23</f>
        <v>y</v>
      </c>
    </row>
    <row r="18" spans="1:8" customFormat="1" x14ac:dyDescent="0.3">
      <c r="A18" s="8">
        <f>'Order Sheet'!H24</f>
        <v>0</v>
      </c>
      <c r="B18" s="78" t="s">
        <v>322</v>
      </c>
      <c r="C18" s="75">
        <f>'Order Sheet'!B24</f>
        <v>734173927603</v>
      </c>
      <c r="D18" s="30" t="str">
        <f>'Order Sheet'!C24</f>
        <v>92760-B</v>
      </c>
      <c r="E18" s="3">
        <f>'Order Sheet'!G24</f>
        <v>71.699999999999989</v>
      </c>
      <c r="F18" s="3">
        <f>'Order Sheet'!H24*'Order Sheet'!G24</f>
        <v>0</v>
      </c>
      <c r="G18" s="2">
        <f>'Order Sheet'!F24</f>
        <v>6</v>
      </c>
      <c r="H18" s="9" t="str">
        <f>'Order Sheet'!I24</f>
        <v>y</v>
      </c>
    </row>
    <row r="19" spans="1:8" customFormat="1" x14ac:dyDescent="0.3">
      <c r="A19" s="8">
        <f>'Order Sheet'!H25</f>
        <v>0</v>
      </c>
      <c r="B19" s="78" t="s">
        <v>323</v>
      </c>
      <c r="C19" s="75">
        <f>'Order Sheet'!B25</f>
        <v>734173927627</v>
      </c>
      <c r="D19" s="30" t="str">
        <f>'Order Sheet'!C25</f>
        <v>92762-B</v>
      </c>
      <c r="E19" s="3">
        <f>'Order Sheet'!G25</f>
        <v>33</v>
      </c>
      <c r="F19" s="3">
        <f>'Order Sheet'!H25*'Order Sheet'!G25</f>
        <v>0</v>
      </c>
      <c r="G19" s="2">
        <f>'Order Sheet'!F25</f>
        <v>3</v>
      </c>
      <c r="H19" s="9" t="str">
        <f>'Order Sheet'!I25</f>
        <v>y</v>
      </c>
    </row>
    <row r="20" spans="1:8" customFormat="1" x14ac:dyDescent="0.3">
      <c r="A20" s="8">
        <f>'Order Sheet'!H26</f>
        <v>0</v>
      </c>
      <c r="B20" s="78" t="s">
        <v>324</v>
      </c>
      <c r="C20" s="75">
        <f>'Order Sheet'!B26</f>
        <v>734173927573</v>
      </c>
      <c r="D20" s="30" t="str">
        <f>'Order Sheet'!C26</f>
        <v>92757-B</v>
      </c>
      <c r="E20" s="3">
        <f>'Order Sheet'!G26</f>
        <v>71.599999999999994</v>
      </c>
      <c r="F20" s="3">
        <f>'Order Sheet'!H26*'Order Sheet'!G26</f>
        <v>0</v>
      </c>
      <c r="G20" s="2">
        <f>'Order Sheet'!F26</f>
        <v>8</v>
      </c>
      <c r="H20" s="9" t="str">
        <f>'Order Sheet'!I26</f>
        <v>y</v>
      </c>
    </row>
    <row r="21" spans="1:8" customFormat="1" x14ac:dyDescent="0.3">
      <c r="A21" s="8">
        <f>'Order Sheet'!H27</f>
        <v>0</v>
      </c>
      <c r="B21" s="78" t="s">
        <v>325</v>
      </c>
      <c r="C21" s="75">
        <f>'Order Sheet'!B27</f>
        <v>734173927559</v>
      </c>
      <c r="D21" s="30" t="str">
        <f>'Order Sheet'!C27</f>
        <v>92755-B</v>
      </c>
      <c r="E21" s="3">
        <f>'Order Sheet'!G27</f>
        <v>59.699999999999996</v>
      </c>
      <c r="F21" s="3">
        <f>'Order Sheet'!H27*'Order Sheet'!G27</f>
        <v>0</v>
      </c>
      <c r="G21" s="2">
        <f>'Order Sheet'!F27</f>
        <v>6</v>
      </c>
      <c r="H21" s="9" t="str">
        <f>'Order Sheet'!I27</f>
        <v>y</v>
      </c>
    </row>
    <row r="22" spans="1:8" customFormat="1" x14ac:dyDescent="0.3">
      <c r="A22" s="8">
        <f>'Order Sheet'!H28</f>
        <v>0</v>
      </c>
      <c r="B22" s="78" t="s">
        <v>326</v>
      </c>
      <c r="C22" s="75">
        <f>'Order Sheet'!B28</f>
        <v>734173927528</v>
      </c>
      <c r="D22" s="30" t="str">
        <f>'Order Sheet'!C28</f>
        <v>92752-B</v>
      </c>
      <c r="E22" s="3">
        <f>'Order Sheet'!G28</f>
        <v>85.5</v>
      </c>
      <c r="F22" s="3">
        <f>'Order Sheet'!H28*'Order Sheet'!G28</f>
        <v>0</v>
      </c>
      <c r="G22" s="2">
        <f>'Order Sheet'!F28</f>
        <v>18</v>
      </c>
      <c r="H22" s="9" t="str">
        <f>'Order Sheet'!I28</f>
        <v>y</v>
      </c>
    </row>
    <row r="23" spans="1:8" customFormat="1" x14ac:dyDescent="0.3">
      <c r="A23" s="8">
        <f>'Order Sheet'!H29</f>
        <v>0</v>
      </c>
      <c r="B23" s="78" t="s">
        <v>327</v>
      </c>
      <c r="C23" s="75">
        <f>'Order Sheet'!B29</f>
        <v>734173927566</v>
      </c>
      <c r="D23" s="30" t="str">
        <f>'Order Sheet'!C29</f>
        <v>92756-B</v>
      </c>
      <c r="E23" s="3">
        <f>'Order Sheet'!G29</f>
        <v>71.599999999999994</v>
      </c>
      <c r="F23" s="3">
        <f>'Order Sheet'!H29*'Order Sheet'!G29</f>
        <v>0</v>
      </c>
      <c r="G23" s="2">
        <f>'Order Sheet'!F29</f>
        <v>8</v>
      </c>
      <c r="H23" s="9" t="str">
        <f>'Order Sheet'!I29</f>
        <v>y</v>
      </c>
    </row>
    <row r="24" spans="1:8" customFormat="1" x14ac:dyDescent="0.3">
      <c r="A24" s="8">
        <f>'Order Sheet'!H30</f>
        <v>0</v>
      </c>
      <c r="B24" s="78" t="s">
        <v>328</v>
      </c>
      <c r="C24" s="75">
        <f>'Order Sheet'!B30</f>
        <v>734173927634</v>
      </c>
      <c r="D24" s="30" t="str">
        <f>'Order Sheet'!C30</f>
        <v>92763-B</v>
      </c>
      <c r="E24" s="3">
        <f>'Order Sheet'!G30</f>
        <v>60</v>
      </c>
      <c r="F24" s="3">
        <f>'Order Sheet'!H30*'Order Sheet'!G30</f>
        <v>0</v>
      </c>
      <c r="G24" s="2">
        <f>'Order Sheet'!F30</f>
        <v>8</v>
      </c>
      <c r="H24" s="9" t="str">
        <f>'Order Sheet'!I30</f>
        <v>y</v>
      </c>
    </row>
    <row r="25" spans="1:8" customFormat="1" x14ac:dyDescent="0.3">
      <c r="A25" s="8">
        <f>'Order Sheet'!H31</f>
        <v>0</v>
      </c>
      <c r="B25" s="78" t="s">
        <v>329</v>
      </c>
      <c r="C25" s="75">
        <f>'Order Sheet'!B31</f>
        <v>734173927641</v>
      </c>
      <c r="D25" s="30" t="str">
        <f>'Order Sheet'!C31</f>
        <v>92764-B</v>
      </c>
      <c r="E25" s="3">
        <f>'Order Sheet'!G31</f>
        <v>60</v>
      </c>
      <c r="F25" s="3">
        <f>'Order Sheet'!H31*'Order Sheet'!G31</f>
        <v>0</v>
      </c>
      <c r="G25" s="2">
        <f>'Order Sheet'!F31</f>
        <v>8</v>
      </c>
      <c r="H25" s="9" t="str">
        <f>'Order Sheet'!I31</f>
        <v>y</v>
      </c>
    </row>
    <row r="26" spans="1:8" customFormat="1" x14ac:dyDescent="0.3">
      <c r="A26" s="8">
        <f>'Order Sheet'!H32</f>
        <v>0</v>
      </c>
      <c r="B26" s="78" t="s">
        <v>330</v>
      </c>
      <c r="C26" s="75">
        <f>'Order Sheet'!B32</f>
        <v>734173927658</v>
      </c>
      <c r="D26" s="30" t="str">
        <f>'Order Sheet'!C32</f>
        <v>92765-B</v>
      </c>
      <c r="E26" s="3">
        <f>'Order Sheet'!G32</f>
        <v>68</v>
      </c>
      <c r="F26" s="3">
        <f>'Order Sheet'!H32*'Order Sheet'!G32</f>
        <v>0</v>
      </c>
      <c r="G26" s="2">
        <f>'Order Sheet'!F32</f>
        <v>8</v>
      </c>
      <c r="H26" s="9" t="str">
        <f>'Order Sheet'!I32</f>
        <v>y</v>
      </c>
    </row>
    <row r="27" spans="1:8" customFormat="1" x14ac:dyDescent="0.3">
      <c r="A27" s="8">
        <f>'Order Sheet'!H33</f>
        <v>0</v>
      </c>
      <c r="B27" s="78" t="s">
        <v>331</v>
      </c>
      <c r="C27" s="75">
        <f>'Order Sheet'!B33</f>
        <v>734173927665</v>
      </c>
      <c r="D27" s="30" t="str">
        <f>'Order Sheet'!C33</f>
        <v>92766-B</v>
      </c>
      <c r="E27" s="3">
        <f>'Order Sheet'!G33</f>
        <v>69.75</v>
      </c>
      <c r="F27" s="3">
        <f>'Order Sheet'!H33*'Order Sheet'!G33</f>
        <v>0</v>
      </c>
      <c r="G27" s="2">
        <f>'Order Sheet'!F33</f>
        <v>5</v>
      </c>
      <c r="H27" s="9" t="str">
        <f>'Order Sheet'!I33</f>
        <v>y</v>
      </c>
    </row>
    <row r="28" spans="1:8" customFormat="1" x14ac:dyDescent="0.3">
      <c r="A28" s="8">
        <f>'Order Sheet'!H34</f>
        <v>0</v>
      </c>
      <c r="B28" s="84" t="s">
        <v>8</v>
      </c>
      <c r="C28" s="70"/>
      <c r="D28" s="25"/>
      <c r="E28" s="60"/>
      <c r="F28" s="60">
        <v>0</v>
      </c>
      <c r="G28" s="61" t="s">
        <v>240</v>
      </c>
      <c r="H28" s="9" t="str">
        <f>'Order Sheet'!I34</f>
        <v>y</v>
      </c>
    </row>
    <row r="29" spans="1:8" customFormat="1" x14ac:dyDescent="0.3">
      <c r="A29" s="8">
        <f>'Order Sheet'!H35</f>
        <v>0</v>
      </c>
      <c r="B29" s="78" t="s">
        <v>108</v>
      </c>
      <c r="C29" s="75">
        <f>'Order Sheet'!B35</f>
        <v>734173910896</v>
      </c>
      <c r="D29" s="30" t="str">
        <f>'Order Sheet'!C35</f>
        <v>91089-B</v>
      </c>
      <c r="E29" s="3">
        <f>'Order Sheet'!G35</f>
        <v>56</v>
      </c>
      <c r="F29" s="3">
        <f>'Order Sheet'!H35*'Order Sheet'!G35</f>
        <v>0</v>
      </c>
      <c r="G29" s="2">
        <f>'Order Sheet'!F35</f>
        <v>32</v>
      </c>
      <c r="H29" s="9" t="str">
        <f>'Order Sheet'!I35</f>
        <v>y</v>
      </c>
    </row>
    <row r="30" spans="1:8" customFormat="1" x14ac:dyDescent="0.3">
      <c r="A30" s="8">
        <f>'Order Sheet'!H36</f>
        <v>0</v>
      </c>
      <c r="B30" s="78" t="s">
        <v>182</v>
      </c>
      <c r="C30" s="75">
        <f>'Order Sheet'!B36</f>
        <v>734173910896</v>
      </c>
      <c r="D30" s="30" t="str">
        <f>'Order Sheet'!C36</f>
        <v>91089C-B</v>
      </c>
      <c r="E30" s="3">
        <f>'Order Sheet'!G36</f>
        <v>56</v>
      </c>
      <c r="F30" s="3">
        <f>'Order Sheet'!H36*'Order Sheet'!G36</f>
        <v>0</v>
      </c>
      <c r="G30" s="2">
        <f>'Order Sheet'!F36</f>
        <v>32</v>
      </c>
      <c r="H30" s="9" t="str">
        <f>'Order Sheet'!I36</f>
        <v>y</v>
      </c>
    </row>
    <row r="31" spans="1:8" customFormat="1" x14ac:dyDescent="0.3">
      <c r="A31" s="8">
        <f>'Order Sheet'!H37</f>
        <v>0</v>
      </c>
      <c r="B31" s="78" t="s">
        <v>183</v>
      </c>
      <c r="C31" s="75">
        <f>'Order Sheet'!B37</f>
        <v>734173910896</v>
      </c>
      <c r="D31" s="30" t="str">
        <f>'Order Sheet'!C37</f>
        <v>91089E-B</v>
      </c>
      <c r="E31" s="3">
        <f>'Order Sheet'!G37</f>
        <v>56</v>
      </c>
      <c r="F31" s="3">
        <f>'Order Sheet'!H37*'Order Sheet'!G37</f>
        <v>0</v>
      </c>
      <c r="G31" s="2">
        <f>'Order Sheet'!F37</f>
        <v>32</v>
      </c>
      <c r="H31" s="9" t="str">
        <f>'Order Sheet'!I37</f>
        <v>y</v>
      </c>
    </row>
    <row r="32" spans="1:8" customFormat="1" x14ac:dyDescent="0.3">
      <c r="A32" s="8">
        <f>'Order Sheet'!H38</f>
        <v>0</v>
      </c>
      <c r="B32" s="78" t="s">
        <v>184</v>
      </c>
      <c r="C32" s="75">
        <f>'Order Sheet'!B38</f>
        <v>734173910896</v>
      </c>
      <c r="D32" s="30" t="str">
        <f>'Order Sheet'!C38</f>
        <v>91089H-B</v>
      </c>
      <c r="E32" s="3">
        <f>'Order Sheet'!G38</f>
        <v>56</v>
      </c>
      <c r="F32" s="3">
        <f>'Order Sheet'!H38*'Order Sheet'!G38</f>
        <v>0</v>
      </c>
      <c r="G32" s="2">
        <f>'Order Sheet'!F38</f>
        <v>32</v>
      </c>
      <c r="H32" s="9" t="str">
        <f>'Order Sheet'!I38</f>
        <v>y</v>
      </c>
    </row>
    <row r="33" spans="1:8" customFormat="1" x14ac:dyDescent="0.3">
      <c r="A33" s="8">
        <f>'Order Sheet'!H39</f>
        <v>0</v>
      </c>
      <c r="B33" s="78" t="s">
        <v>185</v>
      </c>
      <c r="C33" s="75">
        <f>'Order Sheet'!B39</f>
        <v>734173910896</v>
      </c>
      <c r="D33" s="30" t="str">
        <f>'Order Sheet'!C39</f>
        <v>91089S-B</v>
      </c>
      <c r="E33" s="3">
        <f>'Order Sheet'!G39</f>
        <v>56</v>
      </c>
      <c r="F33" s="3">
        <f>'Order Sheet'!H39*'Order Sheet'!G39</f>
        <v>0</v>
      </c>
      <c r="G33" s="2">
        <f>'Order Sheet'!F39</f>
        <v>32</v>
      </c>
      <c r="H33" s="9" t="str">
        <f>'Order Sheet'!I39</f>
        <v>y</v>
      </c>
    </row>
    <row r="34" spans="1:8" customFormat="1" x14ac:dyDescent="0.3">
      <c r="A34" s="8">
        <f>'Order Sheet'!H40</f>
        <v>0</v>
      </c>
      <c r="B34" s="78" t="s">
        <v>291</v>
      </c>
      <c r="C34" s="75">
        <f>'Order Sheet'!B40</f>
        <v>734173910896</v>
      </c>
      <c r="D34" s="30" t="str">
        <f>'Order Sheet'!C40</f>
        <v>91089ST-B</v>
      </c>
      <c r="E34" s="3">
        <f>'Order Sheet'!G40</f>
        <v>56</v>
      </c>
      <c r="F34" s="3">
        <f>'Order Sheet'!H40*'Order Sheet'!G40</f>
        <v>0</v>
      </c>
      <c r="G34" s="2">
        <f>'Order Sheet'!F40</f>
        <v>32</v>
      </c>
      <c r="H34" s="9" t="str">
        <f>'Order Sheet'!I40</f>
        <v>y</v>
      </c>
    </row>
    <row r="35" spans="1:8" customFormat="1" x14ac:dyDescent="0.3">
      <c r="A35" s="8">
        <f>'Order Sheet'!H41</f>
        <v>0</v>
      </c>
      <c r="B35" s="78" t="s">
        <v>124</v>
      </c>
      <c r="C35" s="75">
        <f>'Order Sheet'!B41</f>
        <v>734173685862</v>
      </c>
      <c r="D35" s="30" t="str">
        <f>'Order Sheet'!C41</f>
        <v>68586-B</v>
      </c>
      <c r="E35" s="3">
        <f>'Order Sheet'!G41</f>
        <v>53.1</v>
      </c>
      <c r="F35" s="3">
        <f>'Order Sheet'!H41*'Order Sheet'!G41</f>
        <v>0</v>
      </c>
      <c r="G35" s="2">
        <f>'Order Sheet'!F41</f>
        <v>18</v>
      </c>
      <c r="H35" s="9" t="str">
        <f>'Order Sheet'!I41</f>
        <v>y</v>
      </c>
    </row>
    <row r="36" spans="1:8" customFormat="1" x14ac:dyDescent="0.3">
      <c r="A36" s="8">
        <f>'Order Sheet'!H42</f>
        <v>0</v>
      </c>
      <c r="B36" s="78" t="s">
        <v>245</v>
      </c>
      <c r="C36" s="75">
        <f>'Order Sheet'!B42</f>
        <v>734173685862</v>
      </c>
      <c r="D36" s="30" t="str">
        <f>'Order Sheet'!C42</f>
        <v>68586HC-B</v>
      </c>
      <c r="E36" s="3">
        <f>'Order Sheet'!G42</f>
        <v>53.1</v>
      </c>
      <c r="F36" s="3">
        <f>'Order Sheet'!H42*'Order Sheet'!G42</f>
        <v>0</v>
      </c>
      <c r="G36" s="2">
        <f>'Order Sheet'!F42</f>
        <v>18</v>
      </c>
      <c r="H36" s="9" t="str">
        <f>'Order Sheet'!I42</f>
        <v>no</v>
      </c>
    </row>
    <row r="37" spans="1:8" customFormat="1" x14ac:dyDescent="0.3">
      <c r="A37" s="8">
        <f>'Order Sheet'!H43</f>
        <v>0</v>
      </c>
      <c r="B37" s="78" t="s">
        <v>242</v>
      </c>
      <c r="C37" s="75">
        <f>'Order Sheet'!B43</f>
        <v>734173925845</v>
      </c>
      <c r="D37" s="30" t="str">
        <f>'Order Sheet'!C43</f>
        <v>92584-B</v>
      </c>
      <c r="E37" s="3">
        <f>'Order Sheet'!G43</f>
        <v>55</v>
      </c>
      <c r="F37" s="3">
        <f>'Order Sheet'!H43*'Order Sheet'!G43</f>
        <v>0</v>
      </c>
      <c r="G37" s="2">
        <f>'Order Sheet'!F43</f>
        <v>10</v>
      </c>
      <c r="H37" s="9" t="str">
        <f>'Order Sheet'!I43</f>
        <v>y</v>
      </c>
    </row>
    <row r="38" spans="1:8" customFormat="1" x14ac:dyDescent="0.3">
      <c r="A38" s="8">
        <f>'Order Sheet'!H44</f>
        <v>0</v>
      </c>
      <c r="B38" s="78" t="s">
        <v>300</v>
      </c>
      <c r="C38" s="75">
        <f>'Order Sheet'!B44</f>
        <v>734173926675</v>
      </c>
      <c r="D38" s="30" t="str">
        <f>'Order Sheet'!C44</f>
        <v>92667-B</v>
      </c>
      <c r="E38" s="3">
        <f>'Order Sheet'!G44</f>
        <v>69.3</v>
      </c>
      <c r="F38" s="3">
        <f>'Order Sheet'!H44*'Order Sheet'!G44</f>
        <v>0</v>
      </c>
      <c r="G38" s="2">
        <f>'Order Sheet'!F44</f>
        <v>14</v>
      </c>
      <c r="H38" s="9" t="str">
        <f>'Order Sheet'!I44</f>
        <v>y</v>
      </c>
    </row>
    <row r="39" spans="1:8" customFormat="1" x14ac:dyDescent="0.3">
      <c r="A39" s="8">
        <f>'Order Sheet'!H45</f>
        <v>0</v>
      </c>
      <c r="B39" s="78" t="s">
        <v>128</v>
      </c>
      <c r="C39" s="75">
        <f>'Order Sheet'!B45</f>
        <v>734173921410</v>
      </c>
      <c r="D39" s="30" t="str">
        <f>'Order Sheet'!C45</f>
        <v>92141-B</v>
      </c>
      <c r="E39" s="3">
        <f>'Order Sheet'!G45</f>
        <v>37.5</v>
      </c>
      <c r="F39" s="3">
        <f>'Order Sheet'!H45*'Order Sheet'!G45</f>
        <v>0</v>
      </c>
      <c r="G39" s="2">
        <f>'Order Sheet'!F45</f>
        <v>10</v>
      </c>
      <c r="H39" s="9" t="str">
        <f>'Order Sheet'!I45</f>
        <v>y</v>
      </c>
    </row>
    <row r="40" spans="1:8" customFormat="1" x14ac:dyDescent="0.3">
      <c r="A40" s="8">
        <f>'Order Sheet'!H46</f>
        <v>0</v>
      </c>
      <c r="B40" s="78" t="s">
        <v>188</v>
      </c>
      <c r="C40" s="75">
        <f>'Order Sheet'!B46</f>
        <v>734173701548</v>
      </c>
      <c r="D40" s="30" t="str">
        <f>'Order Sheet'!C46</f>
        <v>70154-B</v>
      </c>
      <c r="E40" s="3">
        <f>'Order Sheet'!G46</f>
        <v>33</v>
      </c>
      <c r="F40" s="3">
        <f>'Order Sheet'!H46*'Order Sheet'!G46</f>
        <v>0</v>
      </c>
      <c r="G40" s="2">
        <f>'Order Sheet'!F46</f>
        <v>6</v>
      </c>
      <c r="H40" s="9" t="str">
        <f>'Order Sheet'!I46</f>
        <v>y</v>
      </c>
    </row>
    <row r="41" spans="1:8" customFormat="1" x14ac:dyDescent="0.3">
      <c r="A41" s="8">
        <f>'Order Sheet'!H47</f>
        <v>0</v>
      </c>
      <c r="B41" s="78" t="s">
        <v>33</v>
      </c>
      <c r="C41" s="75">
        <f>'Order Sheet'!B47</f>
        <v>734173915068</v>
      </c>
      <c r="D41" s="30" t="str">
        <f>'Order Sheet'!C47</f>
        <v>91506-B</v>
      </c>
      <c r="E41" s="3">
        <f>'Order Sheet'!G47</f>
        <v>60</v>
      </c>
      <c r="F41" s="3">
        <f>'Order Sheet'!H47*'Order Sheet'!G47</f>
        <v>0</v>
      </c>
      <c r="G41" s="2">
        <f>'Order Sheet'!F47</f>
        <v>1</v>
      </c>
      <c r="H41" s="9" t="str">
        <f>'Order Sheet'!I47</f>
        <v>y</v>
      </c>
    </row>
    <row r="42" spans="1:8" customFormat="1" x14ac:dyDescent="0.3">
      <c r="A42" s="8">
        <f>'Order Sheet'!H48</f>
        <v>0</v>
      </c>
      <c r="B42" s="78" t="s">
        <v>129</v>
      </c>
      <c r="C42" s="75">
        <f>'Order Sheet'!B48</f>
        <v>734173701623</v>
      </c>
      <c r="D42" s="30" t="str">
        <f>'Order Sheet'!C48</f>
        <v>70162-B</v>
      </c>
      <c r="E42" s="3">
        <f>'Order Sheet'!G48</f>
        <v>48</v>
      </c>
      <c r="F42" s="3">
        <f>'Order Sheet'!H48*'Order Sheet'!G48</f>
        <v>0</v>
      </c>
      <c r="G42" s="2">
        <f>'Order Sheet'!F48</f>
        <v>8</v>
      </c>
      <c r="H42" s="9" t="str">
        <f>'Order Sheet'!I48</f>
        <v>y</v>
      </c>
    </row>
    <row r="43" spans="1:8" customFormat="1" x14ac:dyDescent="0.3">
      <c r="A43" s="8">
        <f>'Order Sheet'!H49</f>
        <v>0</v>
      </c>
      <c r="B43" s="78" t="s">
        <v>132</v>
      </c>
      <c r="C43" s="75">
        <f>'Order Sheet'!B49</f>
        <v>734173701555</v>
      </c>
      <c r="D43" s="30" t="str">
        <f>'Order Sheet'!C49</f>
        <v>70155-B</v>
      </c>
      <c r="E43" s="3">
        <f>'Order Sheet'!G49</f>
        <v>51</v>
      </c>
      <c r="F43" s="3">
        <f>'Order Sheet'!H49*'Order Sheet'!G49</f>
        <v>0</v>
      </c>
      <c r="G43" s="2">
        <f>'Order Sheet'!F49</f>
        <v>6</v>
      </c>
      <c r="H43" s="9" t="str">
        <f>'Order Sheet'!I49</f>
        <v>no</v>
      </c>
    </row>
    <row r="44" spans="1:8" customFormat="1" x14ac:dyDescent="0.3">
      <c r="A44" s="8">
        <f>'Order Sheet'!H50</f>
        <v>0</v>
      </c>
      <c r="B44" s="78" t="s">
        <v>155</v>
      </c>
      <c r="C44" s="75">
        <f>'Order Sheet'!B50</f>
        <v>734173914849</v>
      </c>
      <c r="D44" s="30" t="str">
        <f>'Order Sheet'!C50</f>
        <v>91484-B</v>
      </c>
      <c r="E44" s="3">
        <f>'Order Sheet'!G50</f>
        <v>69</v>
      </c>
      <c r="F44" s="3">
        <f>'Order Sheet'!H50*'Order Sheet'!G50</f>
        <v>0</v>
      </c>
      <c r="G44" s="2">
        <f>'Order Sheet'!F50</f>
        <v>6</v>
      </c>
      <c r="H44" s="9" t="str">
        <f>'Order Sheet'!I50</f>
        <v>y</v>
      </c>
    </row>
    <row r="45" spans="1:8" customFormat="1" x14ac:dyDescent="0.3">
      <c r="A45" s="8">
        <f>'Order Sheet'!H51</f>
        <v>0</v>
      </c>
      <c r="B45" s="78" t="s">
        <v>385</v>
      </c>
      <c r="C45" s="75">
        <f>'Order Sheet'!B51</f>
        <v>734173915020</v>
      </c>
      <c r="D45" s="30" t="str">
        <f>'Order Sheet'!C51</f>
        <v>91502-B</v>
      </c>
      <c r="E45" s="3">
        <f>'Order Sheet'!G51</f>
        <v>42</v>
      </c>
      <c r="F45" s="3">
        <f>'Order Sheet'!H51*'Order Sheet'!G51</f>
        <v>0</v>
      </c>
      <c r="G45" s="2">
        <f>'Order Sheet'!F51</f>
        <v>2</v>
      </c>
      <c r="H45" s="9" t="str">
        <f>'Order Sheet'!I51</f>
        <v>y</v>
      </c>
    </row>
    <row r="46" spans="1:8" customFormat="1" x14ac:dyDescent="0.3">
      <c r="A46" s="8">
        <f>'Order Sheet'!H52</f>
        <v>0</v>
      </c>
      <c r="B46" s="78" t="s">
        <v>191</v>
      </c>
      <c r="C46" s="75">
        <f>'Order Sheet'!B52</f>
        <v>734173914870</v>
      </c>
      <c r="D46" s="30" t="str">
        <f>'Order Sheet'!C52</f>
        <v>91487-B</v>
      </c>
      <c r="E46" s="3">
        <f>'Order Sheet'!G52</f>
        <v>34.5</v>
      </c>
      <c r="F46" s="3">
        <f>'Order Sheet'!H52*'Order Sheet'!G52</f>
        <v>0</v>
      </c>
      <c r="G46" s="2">
        <f>'Order Sheet'!F52</f>
        <v>3</v>
      </c>
      <c r="H46" s="9" t="str">
        <f>'Order Sheet'!I52</f>
        <v>y</v>
      </c>
    </row>
    <row r="47" spans="1:8" customFormat="1" x14ac:dyDescent="0.3">
      <c r="A47" s="8">
        <f>'Order Sheet'!H53</f>
        <v>0</v>
      </c>
      <c r="B47" s="78" t="s">
        <v>192</v>
      </c>
      <c r="C47" s="75">
        <f>'Order Sheet'!B53</f>
        <v>734173914146</v>
      </c>
      <c r="D47" s="30" t="str">
        <f>'Order Sheet'!C53</f>
        <v>91414-B</v>
      </c>
      <c r="E47" s="3">
        <f>'Order Sheet'!G53</f>
        <v>51</v>
      </c>
      <c r="F47" s="3">
        <f>'Order Sheet'!H53*'Order Sheet'!G53</f>
        <v>0</v>
      </c>
      <c r="G47" s="2">
        <f>'Order Sheet'!F53</f>
        <v>6</v>
      </c>
      <c r="H47" s="9" t="str">
        <f>'Order Sheet'!I53</f>
        <v>y</v>
      </c>
    </row>
    <row r="48" spans="1:8" customFormat="1" x14ac:dyDescent="0.3">
      <c r="A48" s="8">
        <f>'Order Sheet'!H54</f>
        <v>0</v>
      </c>
      <c r="B48" s="78" t="s">
        <v>388</v>
      </c>
      <c r="C48" s="75">
        <f>'Order Sheet'!B54</f>
        <v>734173914863</v>
      </c>
      <c r="D48" s="30" t="str">
        <f>'Order Sheet'!C54</f>
        <v>91486-B</v>
      </c>
      <c r="E48" s="3">
        <f>'Order Sheet'!G54</f>
        <v>34.5</v>
      </c>
      <c r="F48" s="3">
        <f>'Order Sheet'!H54*'Order Sheet'!G54</f>
        <v>0</v>
      </c>
      <c r="G48" s="2">
        <f>'Order Sheet'!F54</f>
        <v>3</v>
      </c>
      <c r="H48" s="9" t="str">
        <f>'Order Sheet'!I54</f>
        <v>y</v>
      </c>
    </row>
    <row r="49" spans="1:8" customFormat="1" x14ac:dyDescent="0.3">
      <c r="A49" s="8">
        <f>'Order Sheet'!H55</f>
        <v>0</v>
      </c>
      <c r="B49" s="78" t="s">
        <v>193</v>
      </c>
      <c r="C49" s="75">
        <f>'Order Sheet'!B55</f>
        <v>734173914887</v>
      </c>
      <c r="D49" s="30" t="str">
        <f>'Order Sheet'!C55</f>
        <v>91488-B</v>
      </c>
      <c r="E49" s="3">
        <f>'Order Sheet'!G55</f>
        <v>29</v>
      </c>
      <c r="F49" s="3">
        <f>'Order Sheet'!H55*'Order Sheet'!G55</f>
        <v>0</v>
      </c>
      <c r="G49" s="2">
        <f>'Order Sheet'!F55</f>
        <v>2</v>
      </c>
      <c r="H49" s="9" t="str">
        <f>'Order Sheet'!I55</f>
        <v>Y</v>
      </c>
    </row>
    <row r="50" spans="1:8" customFormat="1" x14ac:dyDescent="0.3">
      <c r="A50" s="8">
        <f>'Order Sheet'!H56</f>
        <v>0</v>
      </c>
      <c r="B50" s="77" t="str">
        <f>'Order Sheet'!A56</f>
        <v>Cactus</v>
      </c>
      <c r="C50" s="76"/>
      <c r="D50" s="25"/>
      <c r="E50" s="60"/>
      <c r="F50" s="60"/>
      <c r="G50" s="61"/>
      <c r="H50" s="9" t="str">
        <f>'Order Sheet'!I56</f>
        <v>y</v>
      </c>
    </row>
    <row r="51" spans="1:8" customFormat="1" x14ac:dyDescent="0.3">
      <c r="A51" s="8">
        <f>'Order Sheet'!H57</f>
        <v>0</v>
      </c>
      <c r="B51" s="78" t="s">
        <v>287</v>
      </c>
      <c r="C51" s="75">
        <f>'Order Sheet'!B57</f>
        <v>734173925081</v>
      </c>
      <c r="D51" s="30" t="str">
        <f>'Order Sheet'!C57</f>
        <v>92508-B</v>
      </c>
      <c r="E51" s="3">
        <f>'Order Sheet'!G57</f>
        <v>98</v>
      </c>
      <c r="F51" s="3">
        <f>'Order Sheet'!H57*'Order Sheet'!G57</f>
        <v>0</v>
      </c>
      <c r="G51" s="2">
        <f>'Order Sheet'!F57</f>
        <v>40</v>
      </c>
      <c r="H51" s="9" t="str">
        <f>'Order Sheet'!I57</f>
        <v>y</v>
      </c>
    </row>
    <row r="52" spans="1:8" customFormat="1" x14ac:dyDescent="0.3">
      <c r="A52" s="8">
        <f>'Order Sheet'!H58</f>
        <v>0</v>
      </c>
      <c r="B52" s="78" t="s">
        <v>226</v>
      </c>
      <c r="C52" s="75">
        <f>'Order Sheet'!B58</f>
        <v>734173921427</v>
      </c>
      <c r="D52" s="30" t="str">
        <f>'Order Sheet'!C58</f>
        <v>92142-B</v>
      </c>
      <c r="E52" s="3">
        <f>'Order Sheet'!G58</f>
        <v>63</v>
      </c>
      <c r="F52" s="3">
        <f>'Order Sheet'!H58*'Order Sheet'!G58</f>
        <v>0</v>
      </c>
      <c r="G52" s="2">
        <f>'Order Sheet'!F58</f>
        <v>18</v>
      </c>
      <c r="H52" s="9" t="str">
        <f>'Order Sheet'!I58</f>
        <v>y</v>
      </c>
    </row>
    <row r="53" spans="1:8" customFormat="1" x14ac:dyDescent="0.3">
      <c r="A53" s="8">
        <f>'Order Sheet'!H59</f>
        <v>0</v>
      </c>
      <c r="B53" s="77" t="str">
        <f>'Order Sheet'!A59</f>
        <v>Hanging Planters</v>
      </c>
      <c r="C53" s="76"/>
      <c r="D53" s="25"/>
      <c r="E53" s="60"/>
      <c r="F53" s="60"/>
      <c r="G53" s="61"/>
      <c r="H53" s="9" t="str">
        <f>'Order Sheet'!I59</f>
        <v>y</v>
      </c>
    </row>
    <row r="54" spans="1:8" customFormat="1" x14ac:dyDescent="0.3">
      <c r="A54" s="8">
        <f>'Order Sheet'!H60</f>
        <v>0</v>
      </c>
      <c r="B54" s="78" t="s">
        <v>125</v>
      </c>
      <c r="C54" s="75">
        <f>'Order Sheet'!B60</f>
        <v>734173911657</v>
      </c>
      <c r="D54" s="30" t="str">
        <f>'Order Sheet'!C60</f>
        <v>91165-B</v>
      </c>
      <c r="E54" s="3">
        <f>'Order Sheet'!G60</f>
        <v>47.7</v>
      </c>
      <c r="F54" s="3">
        <f>'Order Sheet'!H60*'Order Sheet'!G60</f>
        <v>0</v>
      </c>
      <c r="G54" s="2">
        <f>'Order Sheet'!F60</f>
        <v>6</v>
      </c>
      <c r="H54" s="9" t="str">
        <f>'Order Sheet'!I60</f>
        <v>Y</v>
      </c>
    </row>
    <row r="55" spans="1:8" customFormat="1" x14ac:dyDescent="0.3">
      <c r="A55" s="8">
        <f>'Order Sheet'!H61</f>
        <v>0</v>
      </c>
      <c r="B55" s="78" t="s">
        <v>218</v>
      </c>
      <c r="C55" s="75">
        <f>'Order Sheet'!B61</f>
        <v>734173911657</v>
      </c>
      <c r="D55" s="30" t="str">
        <f>'Order Sheet'!C61</f>
        <v>91165SP-B</v>
      </c>
      <c r="E55" s="3">
        <f>'Order Sheet'!G61</f>
        <v>47.7</v>
      </c>
      <c r="F55" s="3">
        <f>'Order Sheet'!H61*'Order Sheet'!G61</f>
        <v>0</v>
      </c>
      <c r="G55" s="2">
        <f>'Order Sheet'!F61</f>
        <v>6</v>
      </c>
      <c r="H55" s="9" t="str">
        <f>'Order Sheet'!I61</f>
        <v>Y</v>
      </c>
    </row>
    <row r="56" spans="1:8" customFormat="1" x14ac:dyDescent="0.3">
      <c r="A56" s="8">
        <f>'Order Sheet'!H62</f>
        <v>0</v>
      </c>
      <c r="B56" s="78" t="s">
        <v>239</v>
      </c>
      <c r="C56" s="75">
        <f>'Order Sheet'!B62</f>
        <v>734173913262</v>
      </c>
      <c r="D56" s="30" t="str">
        <f>'Order Sheet'!C62</f>
        <v>91326-B</v>
      </c>
      <c r="E56" s="3">
        <f>'Order Sheet'!G62</f>
        <v>29</v>
      </c>
      <c r="F56" s="3">
        <f>'Order Sheet'!H62*'Order Sheet'!G62</f>
        <v>0</v>
      </c>
      <c r="G56" s="2">
        <f>'Order Sheet'!F62</f>
        <v>2</v>
      </c>
      <c r="H56" s="9" t="str">
        <f>'Order Sheet'!I62</f>
        <v>y</v>
      </c>
    </row>
    <row r="57" spans="1:8" customFormat="1" x14ac:dyDescent="0.3">
      <c r="A57" s="8">
        <f>'Order Sheet'!H63</f>
        <v>0</v>
      </c>
      <c r="B57" s="78" t="s">
        <v>196</v>
      </c>
      <c r="C57" s="75">
        <f>'Order Sheet'!B63</f>
        <v>734173913187</v>
      </c>
      <c r="D57" s="30" t="str">
        <f>'Order Sheet'!C63</f>
        <v>91318-B</v>
      </c>
      <c r="E57" s="3">
        <f>'Order Sheet'!G63</f>
        <v>29</v>
      </c>
      <c r="F57" s="3">
        <f>'Order Sheet'!H63*'Order Sheet'!G63</f>
        <v>0</v>
      </c>
      <c r="G57" s="2">
        <f>'Order Sheet'!F63</f>
        <v>2</v>
      </c>
      <c r="H57" s="9" t="str">
        <f>'Order Sheet'!I63</f>
        <v>y</v>
      </c>
    </row>
    <row r="58" spans="1:8" customFormat="1" x14ac:dyDescent="0.3">
      <c r="A58" s="8">
        <f>'Order Sheet'!H64</f>
        <v>0</v>
      </c>
      <c r="B58" s="78" t="s">
        <v>135</v>
      </c>
      <c r="C58" s="75">
        <f>'Order Sheet'!B64</f>
        <v>734173924626</v>
      </c>
      <c r="D58" s="30" t="str">
        <f>'Order Sheet'!C64</f>
        <v>92462-B</v>
      </c>
      <c r="E58" s="3">
        <f>'Order Sheet'!G64</f>
        <v>59.5</v>
      </c>
      <c r="F58" s="3">
        <f>'Order Sheet'!H64*'Order Sheet'!G64</f>
        <v>0</v>
      </c>
      <c r="G58" s="2">
        <f>'Order Sheet'!F64</f>
        <v>10</v>
      </c>
      <c r="H58" s="9" t="str">
        <f>'Order Sheet'!I64</f>
        <v>y</v>
      </c>
    </row>
    <row r="59" spans="1:8" customFormat="1" x14ac:dyDescent="0.3">
      <c r="A59" s="8">
        <f>'Order Sheet'!H65</f>
        <v>0</v>
      </c>
      <c r="B59" s="78" t="s">
        <v>138</v>
      </c>
      <c r="C59" s="75">
        <f>'Order Sheet'!B65</f>
        <v>734173924725</v>
      </c>
      <c r="D59" s="30" t="str">
        <f>'Order Sheet'!C65</f>
        <v>92472-B</v>
      </c>
      <c r="E59" s="3">
        <f>'Order Sheet'!G65</f>
        <v>59.699999999999996</v>
      </c>
      <c r="F59" s="3">
        <f>'Order Sheet'!H65*'Order Sheet'!G65</f>
        <v>0</v>
      </c>
      <c r="G59" s="2">
        <f>'Order Sheet'!F65</f>
        <v>6</v>
      </c>
      <c r="H59" s="9" t="str">
        <f>'Order Sheet'!I65</f>
        <v>y</v>
      </c>
    </row>
    <row r="60" spans="1:8" customFormat="1" x14ac:dyDescent="0.3">
      <c r="A60" s="8">
        <f>'Order Sheet'!H66</f>
        <v>0</v>
      </c>
      <c r="B60" s="78" t="s">
        <v>198</v>
      </c>
      <c r="C60" s="75">
        <f>'Order Sheet'!B66</f>
        <v>734173924732</v>
      </c>
      <c r="D60" s="30" t="str">
        <f>'Order Sheet'!C66</f>
        <v>92473-B</v>
      </c>
      <c r="E60" s="3">
        <f>'Order Sheet'!G66</f>
        <v>79.599999999999994</v>
      </c>
      <c r="F60" s="3">
        <f>'Order Sheet'!H66*'Order Sheet'!G66</f>
        <v>0</v>
      </c>
      <c r="G60" s="2">
        <f>'Order Sheet'!F66</f>
        <v>8</v>
      </c>
      <c r="H60" s="9" t="str">
        <f>'Order Sheet'!I66</f>
        <v>y</v>
      </c>
    </row>
    <row r="61" spans="1:8" customFormat="1" x14ac:dyDescent="0.3">
      <c r="A61" s="8">
        <f>'Order Sheet'!H67</f>
        <v>0</v>
      </c>
      <c r="B61" s="77" t="str">
        <f>'Order Sheet'!A67</f>
        <v>Animals and Novelty Planters</v>
      </c>
      <c r="C61" s="76"/>
      <c r="D61" s="25"/>
      <c r="E61" s="60"/>
      <c r="F61" s="60"/>
      <c r="G61" s="61"/>
      <c r="H61" s="9" t="str">
        <f>'Order Sheet'!I67</f>
        <v>y</v>
      </c>
    </row>
    <row r="62" spans="1:8" customFormat="1" x14ac:dyDescent="0.3">
      <c r="A62" s="8">
        <f>'Order Sheet'!H68</f>
        <v>0</v>
      </c>
      <c r="B62" s="78" t="s">
        <v>281</v>
      </c>
      <c r="C62" s="75">
        <f>'Order Sheet'!B68</f>
        <v>734173925975</v>
      </c>
      <c r="D62" s="30" t="str">
        <f>'Order Sheet'!C68</f>
        <v>92597-B</v>
      </c>
      <c r="E62" s="3">
        <f>'Order Sheet'!G68</f>
        <v>79.599999999999994</v>
      </c>
      <c r="F62" s="3">
        <f>'Order Sheet'!H68*'Order Sheet'!G68</f>
        <v>0</v>
      </c>
      <c r="G62" s="2">
        <f>'Order Sheet'!F68</f>
        <v>8</v>
      </c>
      <c r="H62" s="9" t="str">
        <f>'Order Sheet'!I68</f>
        <v>y</v>
      </c>
    </row>
    <row r="63" spans="1:8" customFormat="1" x14ac:dyDescent="0.3">
      <c r="A63" s="8">
        <f>'Order Sheet'!H69</f>
        <v>0</v>
      </c>
      <c r="B63" s="78" t="s">
        <v>119</v>
      </c>
      <c r="C63" s="75">
        <f>'Order Sheet'!B69</f>
        <v>734173912234</v>
      </c>
      <c r="D63" s="30" t="str">
        <f>'Order Sheet'!C69</f>
        <v>91223-B</v>
      </c>
      <c r="E63" s="3">
        <f>'Order Sheet'!G69</f>
        <v>118.19999999999999</v>
      </c>
      <c r="F63" s="3">
        <f>'Order Sheet'!H69*'Order Sheet'!G69</f>
        <v>0</v>
      </c>
      <c r="G63" s="2">
        <f>'Order Sheet'!F69</f>
        <v>12</v>
      </c>
      <c r="H63" s="9" t="str">
        <f>'Order Sheet'!I69</f>
        <v>Y</v>
      </c>
    </row>
    <row r="64" spans="1:8" customFormat="1" x14ac:dyDescent="0.3">
      <c r="A64" s="8">
        <f>'Order Sheet'!H70</f>
        <v>0</v>
      </c>
      <c r="B64" s="78" t="s">
        <v>142</v>
      </c>
      <c r="C64" s="75">
        <f>'Order Sheet'!B70</f>
        <v>734173921861</v>
      </c>
      <c r="D64" s="30" t="str">
        <f>'Order Sheet'!C70</f>
        <v>92186-B</v>
      </c>
      <c r="E64" s="3">
        <f>'Order Sheet'!G70</f>
        <v>68</v>
      </c>
      <c r="F64" s="3">
        <f>'Order Sheet'!H70*'Order Sheet'!G70</f>
        <v>0</v>
      </c>
      <c r="G64" s="2">
        <f>'Order Sheet'!F70</f>
        <v>8</v>
      </c>
      <c r="H64" s="9" t="str">
        <f>'Order Sheet'!I70</f>
        <v>no</v>
      </c>
    </row>
    <row r="65" spans="1:8" customFormat="1" x14ac:dyDescent="0.3">
      <c r="A65" s="8">
        <f>'Order Sheet'!H71</f>
        <v>0</v>
      </c>
      <c r="B65" s="78" t="s">
        <v>200</v>
      </c>
      <c r="C65" s="75">
        <f>'Order Sheet'!B71</f>
        <v>734173922165</v>
      </c>
      <c r="D65" s="30" t="str">
        <f>'Order Sheet'!C71</f>
        <v>92216-B</v>
      </c>
      <c r="E65" s="3">
        <f>'Order Sheet'!G71</f>
        <v>135</v>
      </c>
      <c r="F65" s="3">
        <f>'Order Sheet'!H71*'Order Sheet'!G71</f>
        <v>0</v>
      </c>
      <c r="G65" s="2">
        <f>'Order Sheet'!F71</f>
        <v>18</v>
      </c>
      <c r="H65" s="9" t="str">
        <f>'Order Sheet'!I71</f>
        <v>y</v>
      </c>
    </row>
    <row r="66" spans="1:8" customFormat="1" x14ac:dyDescent="0.3">
      <c r="A66" s="8">
        <f>'Order Sheet'!H72</f>
        <v>0</v>
      </c>
      <c r="B66" s="78" t="s">
        <v>290</v>
      </c>
      <c r="C66" s="75">
        <f>'Order Sheet'!B72</f>
        <v>734173926460</v>
      </c>
      <c r="D66" s="30" t="str">
        <f>'Order Sheet'!C72</f>
        <v>92646-B</v>
      </c>
      <c r="E66" s="3">
        <f>'Order Sheet'!G72</f>
        <v>114</v>
      </c>
      <c r="F66" s="3">
        <f>'Order Sheet'!H72*'Order Sheet'!G72</f>
        <v>0</v>
      </c>
      <c r="G66" s="2">
        <f>'Order Sheet'!F72</f>
        <v>12</v>
      </c>
      <c r="H66" s="9" t="str">
        <f>'Order Sheet'!I72</f>
        <v>y</v>
      </c>
    </row>
    <row r="67" spans="1:8" customFormat="1" x14ac:dyDescent="0.3">
      <c r="A67" s="8">
        <f>'Order Sheet'!H73</f>
        <v>0</v>
      </c>
      <c r="B67" s="78" t="s">
        <v>121</v>
      </c>
      <c r="C67" s="75">
        <f>'Order Sheet'!B73</f>
        <v>734173915822</v>
      </c>
      <c r="D67" s="30" t="str">
        <f>'Order Sheet'!C73</f>
        <v>91582-B</v>
      </c>
      <c r="E67" s="3">
        <f>'Order Sheet'!G73</f>
        <v>102</v>
      </c>
      <c r="F67" s="3">
        <f>'Order Sheet'!H73*'Order Sheet'!G73</f>
        <v>0</v>
      </c>
      <c r="G67" s="2">
        <f>'Order Sheet'!F73</f>
        <v>12</v>
      </c>
      <c r="H67" s="9" t="str">
        <f>'Order Sheet'!I73</f>
        <v>y</v>
      </c>
    </row>
    <row r="68" spans="1:8" customFormat="1" x14ac:dyDescent="0.3">
      <c r="A68" s="8">
        <f>'Order Sheet'!H74</f>
        <v>0</v>
      </c>
      <c r="B68" s="78" t="s">
        <v>122</v>
      </c>
      <c r="C68" s="75">
        <f>'Order Sheet'!B74</f>
        <v>734173915839</v>
      </c>
      <c r="D68" s="30" t="str">
        <f>'Order Sheet'!C74</f>
        <v>91583-B</v>
      </c>
      <c r="E68" s="3">
        <f>'Order Sheet'!G74</f>
        <v>93</v>
      </c>
      <c r="F68" s="3">
        <f>'Order Sheet'!H74*'Order Sheet'!G74</f>
        <v>0</v>
      </c>
      <c r="G68" s="2">
        <f>'Order Sheet'!F74</f>
        <v>12</v>
      </c>
      <c r="H68" s="9" t="str">
        <f>'Order Sheet'!I74</f>
        <v>y</v>
      </c>
    </row>
    <row r="69" spans="1:8" customFormat="1" x14ac:dyDescent="0.3">
      <c r="A69" s="8">
        <f>'Order Sheet'!H75</f>
        <v>0</v>
      </c>
      <c r="B69" s="78" t="s">
        <v>280</v>
      </c>
      <c r="C69" s="75">
        <f>'Order Sheet'!B75</f>
        <v>734173926088</v>
      </c>
      <c r="D69" s="30" t="str">
        <f>'Order Sheet'!C75</f>
        <v>92608-B</v>
      </c>
      <c r="E69" s="3">
        <f>'Order Sheet'!G75</f>
        <v>95.6</v>
      </c>
      <c r="F69" s="3">
        <f>'Order Sheet'!H75*'Order Sheet'!G75</f>
        <v>0</v>
      </c>
      <c r="G69" s="2">
        <f>'Order Sheet'!F75</f>
        <v>8</v>
      </c>
      <c r="H69" s="9" t="str">
        <f>'Order Sheet'!I75</f>
        <v>Y</v>
      </c>
    </row>
    <row r="70" spans="1:8" customFormat="1" x14ac:dyDescent="0.3">
      <c r="A70" s="8">
        <f>'Order Sheet'!H76</f>
        <v>0</v>
      </c>
      <c r="B70" s="78" t="s">
        <v>255</v>
      </c>
      <c r="C70" s="75">
        <f>'Order Sheet'!B76</f>
        <v>734173926040</v>
      </c>
      <c r="D70" s="30" t="str">
        <f>'Order Sheet'!C76</f>
        <v>92604-B</v>
      </c>
      <c r="E70" s="3">
        <f>'Order Sheet'!G76</f>
        <v>75</v>
      </c>
      <c r="F70" s="3">
        <f>'Order Sheet'!H76*'Order Sheet'!G76</f>
        <v>0</v>
      </c>
      <c r="G70" s="2">
        <f>'Order Sheet'!F76</f>
        <v>10</v>
      </c>
      <c r="H70" s="9" t="str">
        <f>'Order Sheet'!I76</f>
        <v>y</v>
      </c>
    </row>
    <row r="71" spans="1:8" customFormat="1" x14ac:dyDescent="0.3">
      <c r="A71" s="8">
        <f>'Order Sheet'!H77</f>
        <v>0</v>
      </c>
      <c r="B71" s="78" t="s">
        <v>206</v>
      </c>
      <c r="C71" s="75">
        <f>'Order Sheet'!B77</f>
        <v>734173924633</v>
      </c>
      <c r="D71" s="30" t="str">
        <f>'Order Sheet'!C77</f>
        <v>92463-B</v>
      </c>
      <c r="E71" s="3">
        <f>'Order Sheet'!G77</f>
        <v>111.6</v>
      </c>
      <c r="F71" s="3">
        <f>'Order Sheet'!H77*'Order Sheet'!G77</f>
        <v>0</v>
      </c>
      <c r="G71" s="2">
        <f>'Order Sheet'!F77</f>
        <v>8</v>
      </c>
      <c r="H71" s="9" t="str">
        <f>'Order Sheet'!I77</f>
        <v>y</v>
      </c>
    </row>
    <row r="72" spans="1:8" customFormat="1" x14ac:dyDescent="0.3">
      <c r="A72" s="8">
        <f>'Order Sheet'!H78</f>
        <v>0</v>
      </c>
      <c r="B72" s="78" t="s">
        <v>306</v>
      </c>
      <c r="C72" s="75">
        <f>'Order Sheet'!B78</f>
        <v>734173927481</v>
      </c>
      <c r="D72" s="30" t="str">
        <f>'Order Sheet'!C78</f>
        <v>92748-B</v>
      </c>
      <c r="E72" s="3">
        <f>'Order Sheet'!G78</f>
        <v>85</v>
      </c>
      <c r="F72" s="3">
        <f>'Order Sheet'!H78*'Order Sheet'!G78</f>
        <v>0</v>
      </c>
      <c r="G72" s="2">
        <f>'Order Sheet'!F78</f>
        <v>10</v>
      </c>
      <c r="H72" s="9" t="str">
        <f>'Order Sheet'!I78</f>
        <v>no</v>
      </c>
    </row>
    <row r="73" spans="1:8" customFormat="1" x14ac:dyDescent="0.3">
      <c r="A73" s="8">
        <f>'Order Sheet'!H79</f>
        <v>0</v>
      </c>
      <c r="B73" s="78" t="s">
        <v>307</v>
      </c>
      <c r="C73" s="75">
        <f>'Order Sheet'!B79</f>
        <v>734173927498</v>
      </c>
      <c r="D73" s="30" t="str">
        <f>'Order Sheet'!C79</f>
        <v>92749-B</v>
      </c>
      <c r="E73" s="3">
        <f>'Order Sheet'!G79</f>
        <v>85</v>
      </c>
      <c r="F73" s="3">
        <f>'Order Sheet'!H79*'Order Sheet'!G79</f>
        <v>0</v>
      </c>
      <c r="G73" s="2">
        <f>'Order Sheet'!F79</f>
        <v>10</v>
      </c>
      <c r="H73" s="9" t="str">
        <f>'Order Sheet'!I79</f>
        <v>y</v>
      </c>
    </row>
    <row r="74" spans="1:8" customFormat="1" x14ac:dyDescent="0.3">
      <c r="A74" s="8">
        <f>'Order Sheet'!H80</f>
        <v>0</v>
      </c>
      <c r="B74" s="78" t="s">
        <v>283</v>
      </c>
      <c r="C74" s="75">
        <f>'Order Sheet'!B80</f>
        <v>734173925937</v>
      </c>
      <c r="D74" s="30" t="str">
        <f>'Order Sheet'!C80</f>
        <v>92593-B</v>
      </c>
      <c r="E74" s="3">
        <f>'Order Sheet'!G80</f>
        <v>55</v>
      </c>
      <c r="F74" s="3">
        <f>'Order Sheet'!H80*'Order Sheet'!G80</f>
        <v>0</v>
      </c>
      <c r="G74" s="2">
        <f>'Order Sheet'!F80</f>
        <v>10</v>
      </c>
      <c r="H74" s="9" t="str">
        <f>'Order Sheet'!I80</f>
        <v>y</v>
      </c>
    </row>
    <row r="75" spans="1:8" customFormat="1" x14ac:dyDescent="0.3">
      <c r="A75" s="8">
        <f>'Order Sheet'!H81</f>
        <v>0</v>
      </c>
      <c r="B75" s="78" t="s">
        <v>222</v>
      </c>
      <c r="C75" s="75">
        <f>'Order Sheet'!B81</f>
        <v>734173915860</v>
      </c>
      <c r="D75" s="30" t="str">
        <f>'Order Sheet'!C81</f>
        <v>91586-B</v>
      </c>
      <c r="E75" s="3">
        <f>'Order Sheet'!G81</f>
        <v>112.5</v>
      </c>
      <c r="F75" s="3">
        <f>'Order Sheet'!H81*'Order Sheet'!G81</f>
        <v>0</v>
      </c>
      <c r="G75" s="2">
        <f>'Order Sheet'!F81</f>
        <v>15</v>
      </c>
      <c r="H75" s="9" t="str">
        <f>'Order Sheet'!I81</f>
        <v>y</v>
      </c>
    </row>
    <row r="76" spans="1:8" customFormat="1" x14ac:dyDescent="0.3">
      <c r="A76" s="8">
        <f>'Order Sheet'!H82</f>
        <v>0</v>
      </c>
      <c r="B76" s="78" t="s">
        <v>120</v>
      </c>
      <c r="C76" s="75">
        <f>'Order Sheet'!B82</f>
        <v>734173921595</v>
      </c>
      <c r="D76" s="30" t="str">
        <f>'Order Sheet'!C82</f>
        <v>92159-B</v>
      </c>
      <c r="E76" s="3">
        <f>'Order Sheet'!G82</f>
        <v>114</v>
      </c>
      <c r="F76" s="3">
        <f>'Order Sheet'!H82*'Order Sheet'!G82</f>
        <v>0</v>
      </c>
      <c r="G76" s="2">
        <f>'Order Sheet'!F82</f>
        <v>12</v>
      </c>
      <c r="H76" s="9" t="str">
        <f>'Order Sheet'!I82</f>
        <v>y</v>
      </c>
    </row>
    <row r="77" spans="1:8" customFormat="1" x14ac:dyDescent="0.3">
      <c r="A77" s="8">
        <f>'Order Sheet'!H83</f>
        <v>0</v>
      </c>
      <c r="B77" s="78" t="s">
        <v>261</v>
      </c>
      <c r="C77" s="75">
        <f>'Order Sheet'!B83</f>
        <v>734173926056</v>
      </c>
      <c r="D77" s="30" t="str">
        <f>'Order Sheet'!C83</f>
        <v>92605-B</v>
      </c>
      <c r="E77" s="3">
        <f>'Order Sheet'!G83</f>
        <v>114</v>
      </c>
      <c r="F77" s="3">
        <f>'Order Sheet'!H83*'Order Sheet'!G83</f>
        <v>0</v>
      </c>
      <c r="G77" s="2">
        <f>'Order Sheet'!F83</f>
        <v>12</v>
      </c>
      <c r="H77" s="9" t="str">
        <f>'Order Sheet'!I83</f>
        <v>y</v>
      </c>
    </row>
    <row r="78" spans="1:8" customFormat="1" x14ac:dyDescent="0.3">
      <c r="A78" s="8">
        <f>'Order Sheet'!H84</f>
        <v>0</v>
      </c>
      <c r="B78" s="78" t="s">
        <v>263</v>
      </c>
      <c r="C78" s="75">
        <f>'Order Sheet'!B84</f>
        <v>734173926071</v>
      </c>
      <c r="D78" s="30" t="str">
        <f>'Order Sheet'!C84</f>
        <v>92607-B</v>
      </c>
      <c r="E78" s="3">
        <f>'Order Sheet'!G84</f>
        <v>102</v>
      </c>
      <c r="F78" s="3">
        <f>'Order Sheet'!H84*'Order Sheet'!G84</f>
        <v>0</v>
      </c>
      <c r="G78" s="2">
        <f>'Order Sheet'!F84</f>
        <v>12</v>
      </c>
      <c r="H78" s="9" t="str">
        <f>'Order Sheet'!I84</f>
        <v>y</v>
      </c>
    </row>
    <row r="79" spans="1:8" customFormat="1" x14ac:dyDescent="0.3">
      <c r="A79" s="8">
        <f>'Order Sheet'!H85</f>
        <v>0</v>
      </c>
      <c r="B79" s="78" t="s">
        <v>123</v>
      </c>
      <c r="C79" s="75">
        <f>'Order Sheet'!B85</f>
        <v>734173921601</v>
      </c>
      <c r="D79" s="30" t="str">
        <f>'Order Sheet'!C85</f>
        <v>92160-B</v>
      </c>
      <c r="E79" s="3">
        <f>'Order Sheet'!G85</f>
        <v>114</v>
      </c>
      <c r="F79" s="3">
        <f>'Order Sheet'!H85*'Order Sheet'!G85</f>
        <v>0</v>
      </c>
      <c r="G79" s="2">
        <f>'Order Sheet'!F85</f>
        <v>12</v>
      </c>
      <c r="H79" s="9" t="str">
        <f>'Order Sheet'!I85</f>
        <v>y</v>
      </c>
    </row>
    <row r="80" spans="1:8" customFormat="1" x14ac:dyDescent="0.3">
      <c r="A80" s="8">
        <f>'Order Sheet'!H86</f>
        <v>0</v>
      </c>
      <c r="B80" s="78" t="s">
        <v>382</v>
      </c>
      <c r="C80" s="76"/>
      <c r="D80" s="25"/>
      <c r="E80" s="60"/>
      <c r="F80" s="60"/>
      <c r="G80" s="61"/>
      <c r="H80" s="9" t="str">
        <f>'[1]Order Sheet'!I84</f>
        <v>y</v>
      </c>
    </row>
    <row r="81" spans="1:8" customFormat="1" x14ac:dyDescent="0.3">
      <c r="A81" s="8">
        <f>'Order Sheet'!H87</f>
        <v>0</v>
      </c>
      <c r="B81" s="78" t="s">
        <v>373</v>
      </c>
      <c r="C81" s="75">
        <f>'Order Sheet'!B87</f>
        <v>734173914993</v>
      </c>
      <c r="D81" s="30" t="str">
        <f>'Order Sheet'!C87</f>
        <v>91499-B</v>
      </c>
      <c r="E81" s="3">
        <f>'Order Sheet'!G87</f>
        <v>83.699999999999989</v>
      </c>
      <c r="F81" s="3">
        <f>'Order Sheet'!H87*'Order Sheet'!G87</f>
        <v>0</v>
      </c>
      <c r="G81" s="2">
        <f>'Order Sheet'!F87</f>
        <v>6</v>
      </c>
      <c r="H81" s="9" t="str">
        <f>'Order Sheet'!I87</f>
        <v>y</v>
      </c>
    </row>
    <row r="82" spans="1:8" customFormat="1" x14ac:dyDescent="0.3">
      <c r="A82" s="8">
        <f>'Order Sheet'!H88</f>
        <v>0</v>
      </c>
      <c r="B82" s="78" t="s">
        <v>374</v>
      </c>
      <c r="C82" s="75">
        <f>'Order Sheet'!B88</f>
        <v>734173911633</v>
      </c>
      <c r="D82" s="30" t="str">
        <f>'Order Sheet'!C88</f>
        <v>91163-B</v>
      </c>
      <c r="E82" s="3">
        <f>'Order Sheet'!G88</f>
        <v>107.69999999999999</v>
      </c>
      <c r="F82" s="3">
        <f>'Order Sheet'!H88*'Order Sheet'!G88</f>
        <v>0</v>
      </c>
      <c r="G82" s="2">
        <f>'Order Sheet'!F88</f>
        <v>6</v>
      </c>
      <c r="H82" s="9" t="str">
        <f>'Order Sheet'!I88</f>
        <v>y</v>
      </c>
    </row>
    <row r="83" spans="1:8" customFormat="1" x14ac:dyDescent="0.3">
      <c r="A83" s="8">
        <f>'Order Sheet'!H89</f>
        <v>0</v>
      </c>
      <c r="B83" s="78" t="s">
        <v>375</v>
      </c>
      <c r="C83" s="75">
        <f>'Order Sheet'!B89</f>
        <v>734173924893</v>
      </c>
      <c r="D83" s="30" t="str">
        <f>'Order Sheet'!C89</f>
        <v>92489-B</v>
      </c>
      <c r="E83" s="3">
        <f>'Order Sheet'!G89</f>
        <v>89.75</v>
      </c>
      <c r="F83" s="3">
        <f>'Order Sheet'!H89*'Order Sheet'!G89</f>
        <v>0</v>
      </c>
      <c r="G83" s="2">
        <f>'Order Sheet'!F89</f>
        <v>5</v>
      </c>
      <c r="H83" s="9" t="str">
        <f>'Order Sheet'!I89</f>
        <v>y</v>
      </c>
    </row>
    <row r="84" spans="1:8" customFormat="1" x14ac:dyDescent="0.3">
      <c r="A84" s="8">
        <f>'Order Sheet'!H90</f>
        <v>0</v>
      </c>
      <c r="B84" s="78" t="s">
        <v>376</v>
      </c>
      <c r="C84" s="75">
        <f>'Order Sheet'!B90</f>
        <v>734173924916</v>
      </c>
      <c r="D84" s="30" t="str">
        <f>'Order Sheet'!C90</f>
        <v>92491-B</v>
      </c>
      <c r="E84" s="3">
        <f>'Order Sheet'!G90</f>
        <v>53.849999999999994</v>
      </c>
      <c r="F84" s="3">
        <f>'Order Sheet'!H90*'Order Sheet'!G90</f>
        <v>0</v>
      </c>
      <c r="G84" s="2">
        <f>'Order Sheet'!F90</f>
        <v>3</v>
      </c>
      <c r="H84" s="9" t="str">
        <f>'Order Sheet'!I90</f>
        <v>y</v>
      </c>
    </row>
    <row r="85" spans="1:8" customFormat="1" x14ac:dyDescent="0.3">
      <c r="A85" s="8">
        <f>'Order Sheet'!H91</f>
        <v>0</v>
      </c>
      <c r="B85" s="78" t="s">
        <v>377</v>
      </c>
      <c r="C85" s="75">
        <f>'Order Sheet'!B91</f>
        <v>734173913828</v>
      </c>
      <c r="D85" s="30" t="str">
        <f>'Order Sheet'!C91</f>
        <v>91382-B</v>
      </c>
      <c r="E85" s="3">
        <f>'Order Sheet'!G91</f>
        <v>107.69999999999999</v>
      </c>
      <c r="F85" s="3">
        <f>'Order Sheet'!H91*'Order Sheet'!G91</f>
        <v>0</v>
      </c>
      <c r="G85" s="2">
        <f>'Order Sheet'!F91</f>
        <v>6</v>
      </c>
      <c r="H85" s="9" t="str">
        <f>'Order Sheet'!I91</f>
        <v>y</v>
      </c>
    </row>
    <row r="86" spans="1:8" customFormat="1" x14ac:dyDescent="0.3">
      <c r="A86" s="8">
        <f>'Order Sheet'!H92</f>
        <v>0</v>
      </c>
      <c r="B86" s="78" t="s">
        <v>378</v>
      </c>
      <c r="C86" s="75">
        <f>'Order Sheet'!B92</f>
        <v>734173913835</v>
      </c>
      <c r="D86" s="30" t="str">
        <f>'Order Sheet'!C92</f>
        <v>91383-B</v>
      </c>
      <c r="E86" s="3">
        <f>'Order Sheet'!G92</f>
        <v>89.75</v>
      </c>
      <c r="F86" s="3">
        <f>'Order Sheet'!H92*'Order Sheet'!G92</f>
        <v>0</v>
      </c>
      <c r="G86" s="2">
        <f>'Order Sheet'!F92</f>
        <v>5</v>
      </c>
      <c r="H86" s="9" t="str">
        <f>'Order Sheet'!I92</f>
        <v>y</v>
      </c>
    </row>
    <row r="87" spans="1:8" customFormat="1" x14ac:dyDescent="0.3">
      <c r="A87" s="8">
        <f>'Order Sheet'!H93</f>
        <v>0</v>
      </c>
      <c r="B87" s="78" t="s">
        <v>379</v>
      </c>
      <c r="C87" s="75">
        <f>'Order Sheet'!B93</f>
        <v>734173910667</v>
      </c>
      <c r="D87" s="30" t="str">
        <f>'Order Sheet'!C93</f>
        <v>91066-B</v>
      </c>
      <c r="E87" s="3">
        <f>'Order Sheet'!G93</f>
        <v>59</v>
      </c>
      <c r="F87" s="3">
        <f>'Order Sheet'!H93*'Order Sheet'!G93</f>
        <v>0</v>
      </c>
      <c r="G87" s="2">
        <f>'Order Sheet'!F93</f>
        <v>2</v>
      </c>
      <c r="H87" s="9" t="str">
        <f>'Order Sheet'!I93</f>
        <v>y</v>
      </c>
    </row>
    <row r="88" spans="1:8" customFormat="1" x14ac:dyDescent="0.3">
      <c r="A88" s="8">
        <f>'Order Sheet'!H94</f>
        <v>0</v>
      </c>
      <c r="B88" s="78" t="s">
        <v>380</v>
      </c>
      <c r="C88" s="75">
        <f>'Order Sheet'!B94</f>
        <v>734173910650</v>
      </c>
      <c r="D88" s="30" t="str">
        <f>'Order Sheet'!C94</f>
        <v>91065-B</v>
      </c>
      <c r="E88" s="3">
        <f>'Order Sheet'!G94</f>
        <v>107.69999999999999</v>
      </c>
      <c r="F88" s="3">
        <f>'Order Sheet'!H94*'Order Sheet'!G94</f>
        <v>0</v>
      </c>
      <c r="G88" s="2">
        <f>'Order Sheet'!F94</f>
        <v>6</v>
      </c>
      <c r="H88" s="9" t="str">
        <f>'Order Sheet'!I94</f>
        <v>y</v>
      </c>
    </row>
    <row r="89" spans="1:8" customFormat="1" x14ac:dyDescent="0.3">
      <c r="A89" s="8">
        <f>'Order Sheet'!H95</f>
        <v>0</v>
      </c>
      <c r="B89" s="78" t="s">
        <v>381</v>
      </c>
      <c r="C89" s="75">
        <f>'Order Sheet'!B95</f>
        <v>734173924923</v>
      </c>
      <c r="D89" s="30" t="str">
        <f>'Order Sheet'!C95</f>
        <v>92492-B</v>
      </c>
      <c r="E89" s="3">
        <f>'Order Sheet'!G95</f>
        <v>107.69999999999999</v>
      </c>
      <c r="F89" s="3">
        <f>'Order Sheet'!H95*'Order Sheet'!G95</f>
        <v>0</v>
      </c>
      <c r="G89" s="2">
        <f>'Order Sheet'!F95</f>
        <v>6</v>
      </c>
      <c r="H89" s="9" t="str">
        <f>'Order Sheet'!I95</f>
        <v>Y</v>
      </c>
    </row>
    <row r="90" spans="1:8" customFormat="1" x14ac:dyDescent="0.3">
      <c r="A90" s="8">
        <f>'Order Sheet'!H96</f>
        <v>0</v>
      </c>
      <c r="B90" s="77" t="str">
        <f>'Order Sheet'!A96</f>
        <v>Combo Planters</v>
      </c>
      <c r="C90" s="76"/>
      <c r="D90" s="25"/>
      <c r="E90" s="60"/>
      <c r="F90" s="60"/>
      <c r="G90" s="61"/>
      <c r="H90" s="9" t="str">
        <f>'Order Sheet'!I96</f>
        <v>y</v>
      </c>
    </row>
    <row r="91" spans="1:8" customFormat="1" x14ac:dyDescent="0.3">
      <c r="A91" s="8">
        <f>'Order Sheet'!H97</f>
        <v>0</v>
      </c>
      <c r="B91" s="78" t="s">
        <v>312</v>
      </c>
      <c r="C91" s="75">
        <f>'Order Sheet'!B97</f>
        <v>734173921458</v>
      </c>
      <c r="D91" s="30" t="str">
        <f>'Order Sheet'!C97</f>
        <v>92145-B</v>
      </c>
      <c r="E91" s="3">
        <f>'Order Sheet'!G97</f>
        <v>85.5</v>
      </c>
      <c r="F91" s="3">
        <f>'Order Sheet'!H97*'Order Sheet'!G97</f>
        <v>0</v>
      </c>
      <c r="G91" s="2">
        <f>'Order Sheet'!F97</f>
        <v>18</v>
      </c>
      <c r="H91" s="9" t="str">
        <f>'Order Sheet'!I97</f>
        <v>y</v>
      </c>
    </row>
    <row r="92" spans="1:8" customFormat="1" x14ac:dyDescent="0.3">
      <c r="A92" s="8">
        <f>'Order Sheet'!H98</f>
        <v>0</v>
      </c>
      <c r="B92" s="78" t="s">
        <v>146</v>
      </c>
      <c r="C92" s="75">
        <f>'Order Sheet'!B98</f>
        <v>734173913491</v>
      </c>
      <c r="D92" s="30" t="str">
        <f>'Order Sheet'!C98</f>
        <v>91349-B</v>
      </c>
      <c r="E92" s="3">
        <f>'Order Sheet'!G98</f>
        <v>79.599999999999994</v>
      </c>
      <c r="F92" s="3">
        <f>'Order Sheet'!H98*'Order Sheet'!G98</f>
        <v>0</v>
      </c>
      <c r="G92" s="2">
        <f>'Order Sheet'!F98</f>
        <v>8</v>
      </c>
      <c r="H92" s="9" t="str">
        <f>'Order Sheet'!I98</f>
        <v>y</v>
      </c>
    </row>
    <row r="93" spans="1:8" customFormat="1" x14ac:dyDescent="0.3">
      <c r="A93" s="8">
        <f>'Order Sheet'!H99</f>
        <v>0</v>
      </c>
      <c r="B93" s="78" t="s">
        <v>109</v>
      </c>
      <c r="C93" s="75">
        <f>'Order Sheet'!B99</f>
        <v>734173914832</v>
      </c>
      <c r="D93" s="30" t="str">
        <f>'Order Sheet'!C99</f>
        <v>91483-B</v>
      </c>
      <c r="E93" s="3">
        <f>'Order Sheet'!G99</f>
        <v>42</v>
      </c>
      <c r="F93" s="3">
        <f>'Order Sheet'!H99*'Order Sheet'!G99</f>
        <v>0</v>
      </c>
      <c r="G93" s="2">
        <f>'Order Sheet'!F99</f>
        <v>3</v>
      </c>
      <c r="H93" s="9" t="str">
        <f>'Order Sheet'!I99</f>
        <v>y</v>
      </c>
    </row>
    <row r="94" spans="1:8" customFormat="1" x14ac:dyDescent="0.3">
      <c r="A94" s="8">
        <f>'Order Sheet'!H100</f>
        <v>0</v>
      </c>
      <c r="B94" s="78" t="s">
        <v>38</v>
      </c>
      <c r="C94" s="75">
        <f>'Order Sheet'!B100</f>
        <v>734173913804</v>
      </c>
      <c r="D94" s="30" t="str">
        <f>'Order Sheet'!C100</f>
        <v>91380-B</v>
      </c>
      <c r="E94" s="3">
        <f>'Order Sheet'!G100</f>
        <v>85.5</v>
      </c>
      <c r="F94" s="3">
        <f>'Order Sheet'!H100*'Order Sheet'!G100</f>
        <v>0</v>
      </c>
      <c r="G94" s="2">
        <f>'Order Sheet'!F100</f>
        <v>18</v>
      </c>
      <c r="H94" s="9" t="str">
        <f>'Order Sheet'!I100</f>
        <v>y</v>
      </c>
    </row>
    <row r="95" spans="1:8" customFormat="1" x14ac:dyDescent="0.3">
      <c r="A95" s="8">
        <f>'Order Sheet'!H101</f>
        <v>0</v>
      </c>
      <c r="B95" s="78" t="s">
        <v>114</v>
      </c>
      <c r="C95" s="75">
        <f>'Order Sheet'!B101</f>
        <v>734173921854</v>
      </c>
      <c r="D95" s="30" t="str">
        <f>'Order Sheet'!C101</f>
        <v>92185-B</v>
      </c>
      <c r="E95" s="3">
        <f>'Order Sheet'!G101</f>
        <v>70</v>
      </c>
      <c r="F95" s="3">
        <f>'Order Sheet'!H101*'Order Sheet'!G101</f>
        <v>0</v>
      </c>
      <c r="G95" s="2">
        <f>'Order Sheet'!F101</f>
        <v>10</v>
      </c>
      <c r="H95" s="9" t="str">
        <f>'Order Sheet'!I101</f>
        <v>y</v>
      </c>
    </row>
    <row r="96" spans="1:8" customFormat="1" x14ac:dyDescent="0.3">
      <c r="A96" s="8">
        <f>'Order Sheet'!H102</f>
        <v>0</v>
      </c>
      <c r="B96" s="78" t="s">
        <v>140</v>
      </c>
      <c r="C96" s="75">
        <f>'Order Sheet'!B102</f>
        <v>734173922127</v>
      </c>
      <c r="D96" s="30" t="str">
        <f>'Order Sheet'!C102</f>
        <v>92212-B</v>
      </c>
      <c r="E96" s="3">
        <f>'Order Sheet'!G102</f>
        <v>60</v>
      </c>
      <c r="F96" s="3">
        <f>'Order Sheet'!H102*'Order Sheet'!G102</f>
        <v>0</v>
      </c>
      <c r="G96" s="2">
        <f>'Order Sheet'!F102</f>
        <v>8</v>
      </c>
      <c r="H96" s="9" t="str">
        <f>'Order Sheet'!I102</f>
        <v>y</v>
      </c>
    </row>
    <row r="97" spans="1:8" customFormat="1" x14ac:dyDescent="0.3">
      <c r="A97" s="8">
        <f>'Order Sheet'!H103</f>
        <v>0</v>
      </c>
      <c r="B97" s="78" t="s">
        <v>101</v>
      </c>
      <c r="C97" s="75">
        <f>'Order Sheet'!B103</f>
        <v>734173921878</v>
      </c>
      <c r="D97" s="30" t="str">
        <f>'Order Sheet'!C103</f>
        <v>92187-B</v>
      </c>
      <c r="E97" s="3">
        <f>'Order Sheet'!G103</f>
        <v>95</v>
      </c>
      <c r="F97" s="3">
        <f>'Order Sheet'!H103*'Order Sheet'!G103</f>
        <v>0</v>
      </c>
      <c r="G97" s="2">
        <f>'Order Sheet'!F103</f>
        <v>10</v>
      </c>
      <c r="H97" s="9" t="str">
        <f>'Order Sheet'!I103</f>
        <v>y</v>
      </c>
    </row>
    <row r="98" spans="1:8" customFormat="1" x14ac:dyDescent="0.3">
      <c r="A98" s="8">
        <f>'Order Sheet'!H104</f>
        <v>0</v>
      </c>
      <c r="B98" s="78" t="s">
        <v>147</v>
      </c>
      <c r="C98" s="75">
        <f>'Order Sheet'!B104</f>
        <v>734173924602</v>
      </c>
      <c r="D98" s="30" t="str">
        <f>'Order Sheet'!C104</f>
        <v>92460-B</v>
      </c>
      <c r="E98" s="3">
        <f>'Order Sheet'!G104</f>
        <v>85.5</v>
      </c>
      <c r="F98" s="3">
        <f>'Order Sheet'!H104*'Order Sheet'!G104</f>
        <v>0</v>
      </c>
      <c r="G98" s="2">
        <f>'Order Sheet'!F104</f>
        <v>18</v>
      </c>
      <c r="H98" s="9" t="str">
        <f>'Order Sheet'!I104</f>
        <v>no</v>
      </c>
    </row>
    <row r="99" spans="1:8" customFormat="1" x14ac:dyDescent="0.3">
      <c r="A99" s="8">
        <f>'Order Sheet'!H105</f>
        <v>0</v>
      </c>
      <c r="B99" s="78" t="s">
        <v>148</v>
      </c>
      <c r="C99" s="75">
        <f>'Order Sheet'!B105</f>
        <v>734173924619</v>
      </c>
      <c r="D99" s="30" t="str">
        <f>'Order Sheet'!C105</f>
        <v>92461-B</v>
      </c>
      <c r="E99" s="3">
        <f>'Order Sheet'!G105</f>
        <v>79.599999999999994</v>
      </c>
      <c r="F99" s="3">
        <f>'Order Sheet'!H105*'Order Sheet'!G105</f>
        <v>0</v>
      </c>
      <c r="G99" s="2">
        <f>'Order Sheet'!F105</f>
        <v>8</v>
      </c>
      <c r="H99" s="9" t="str">
        <f>'Order Sheet'!I105</f>
        <v>y</v>
      </c>
    </row>
    <row r="100" spans="1:8" customFormat="1" x14ac:dyDescent="0.3">
      <c r="A100" s="8">
        <f>'Order Sheet'!H106</f>
        <v>0</v>
      </c>
      <c r="B100" s="78" t="s">
        <v>151</v>
      </c>
      <c r="C100" s="75">
        <f>'Order Sheet'!B106</f>
        <v>734173912425</v>
      </c>
      <c r="D100" s="30" t="str">
        <f>'Order Sheet'!C106</f>
        <v>91242-B</v>
      </c>
      <c r="E100" s="3">
        <f>'Order Sheet'!G106</f>
        <v>85.5</v>
      </c>
      <c r="F100" s="3">
        <f>'Order Sheet'!H106*'Order Sheet'!G106</f>
        <v>0</v>
      </c>
      <c r="G100" s="2">
        <f>'Order Sheet'!F106</f>
        <v>18</v>
      </c>
      <c r="H100" s="9" t="str">
        <f>'Order Sheet'!I106</f>
        <v>y</v>
      </c>
    </row>
    <row r="101" spans="1:8" customFormat="1" x14ac:dyDescent="0.3">
      <c r="A101" s="8">
        <f>'Order Sheet'!H107</f>
        <v>0</v>
      </c>
      <c r="B101" s="78" t="s">
        <v>110</v>
      </c>
      <c r="C101" s="75">
        <f>'Order Sheet'!B107</f>
        <v>734173912364</v>
      </c>
      <c r="D101" s="30" t="str">
        <f>'Order Sheet'!C107</f>
        <v>91236-B</v>
      </c>
      <c r="E101" s="3">
        <f>'Order Sheet'!G107</f>
        <v>85.5</v>
      </c>
      <c r="F101" s="3">
        <f>'Order Sheet'!H107*'Order Sheet'!G107</f>
        <v>0</v>
      </c>
      <c r="G101" s="2">
        <f>'Order Sheet'!F107</f>
        <v>18</v>
      </c>
      <c r="H101" s="9" t="str">
        <f>'Order Sheet'!I107</f>
        <v>y</v>
      </c>
    </row>
    <row r="102" spans="1:8" customFormat="1" x14ac:dyDescent="0.3">
      <c r="A102" s="8">
        <f>'Order Sheet'!H108</f>
        <v>0</v>
      </c>
      <c r="B102" s="78" t="s">
        <v>111</v>
      </c>
      <c r="C102" s="75">
        <f>'Order Sheet'!B108</f>
        <v>734173912371</v>
      </c>
      <c r="D102" s="30" t="str">
        <f>'Order Sheet'!C108</f>
        <v>91237-B</v>
      </c>
      <c r="E102" s="3">
        <f>'Order Sheet'!G108</f>
        <v>79.599999999999994</v>
      </c>
      <c r="F102" s="3">
        <f>'Order Sheet'!H108*'Order Sheet'!G108</f>
        <v>0</v>
      </c>
      <c r="G102" s="2">
        <f>'Order Sheet'!F108</f>
        <v>8</v>
      </c>
      <c r="H102" s="9" t="str">
        <f>'Order Sheet'!I108</f>
        <v>y</v>
      </c>
    </row>
    <row r="103" spans="1:8" customFormat="1" x14ac:dyDescent="0.3">
      <c r="A103" s="8">
        <f>'Order Sheet'!H109</f>
        <v>0</v>
      </c>
      <c r="B103" s="78" t="s">
        <v>112</v>
      </c>
      <c r="C103" s="75">
        <f>'Order Sheet'!B109</f>
        <v>734173913033</v>
      </c>
      <c r="D103" s="30" t="str">
        <f>'Order Sheet'!C109</f>
        <v>91303-B</v>
      </c>
      <c r="E103" s="3">
        <f>'Order Sheet'!G109</f>
        <v>72</v>
      </c>
      <c r="F103" s="3">
        <f>'Order Sheet'!H109*'Order Sheet'!G109</f>
        <v>0</v>
      </c>
      <c r="G103" s="2">
        <f>'Order Sheet'!F109</f>
        <v>6</v>
      </c>
      <c r="H103" s="9" t="str">
        <f>'Order Sheet'!I109</f>
        <v>y</v>
      </c>
    </row>
    <row r="104" spans="1:8" customFormat="1" x14ac:dyDescent="0.3">
      <c r="A104" s="8">
        <f>'Order Sheet'!H110</f>
        <v>0</v>
      </c>
      <c r="B104" s="78" t="s">
        <v>113</v>
      </c>
      <c r="C104" s="75">
        <f>'Order Sheet'!B110</f>
        <v>734173912357</v>
      </c>
      <c r="D104" s="30" t="str">
        <f>'Order Sheet'!C110</f>
        <v>91235-B</v>
      </c>
      <c r="E104" s="3">
        <f>'Order Sheet'!G110</f>
        <v>69</v>
      </c>
      <c r="F104" s="3">
        <f>'Order Sheet'!H110*'Order Sheet'!G110</f>
        <v>0</v>
      </c>
      <c r="G104" s="2">
        <f>'Order Sheet'!F110</f>
        <v>2</v>
      </c>
      <c r="H104" s="9" t="str">
        <f>'Order Sheet'!I110</f>
        <v>y</v>
      </c>
    </row>
    <row r="105" spans="1:8" customFormat="1" x14ac:dyDescent="0.3">
      <c r="A105" s="8">
        <f>'Order Sheet'!H111</f>
        <v>0</v>
      </c>
      <c r="B105" s="78" t="s">
        <v>247</v>
      </c>
      <c r="C105" s="75">
        <f>'Order Sheet'!B111</f>
        <v>734173925883</v>
      </c>
      <c r="D105" s="30" t="str">
        <f>'Order Sheet'!C111</f>
        <v>92588-B</v>
      </c>
      <c r="E105" s="3">
        <f>'Order Sheet'!G111</f>
        <v>79.599999999999994</v>
      </c>
      <c r="F105" s="3">
        <f>'Order Sheet'!H111*'Order Sheet'!G111</f>
        <v>0</v>
      </c>
      <c r="G105" s="2">
        <f>'Order Sheet'!F111</f>
        <v>8</v>
      </c>
      <c r="H105" s="9" t="str">
        <f>'Order Sheet'!I111</f>
        <v>y</v>
      </c>
    </row>
    <row r="106" spans="1:8" customFormat="1" x14ac:dyDescent="0.3">
      <c r="A106" s="8">
        <f>'Order Sheet'!H112</f>
        <v>0</v>
      </c>
      <c r="B106" s="78" t="s">
        <v>251</v>
      </c>
      <c r="C106" s="75">
        <f>'Order Sheet'!B112</f>
        <v>734173925982</v>
      </c>
      <c r="D106" s="30" t="str">
        <f>'Order Sheet'!C112</f>
        <v>92598-B</v>
      </c>
      <c r="E106" s="3">
        <f>'Order Sheet'!G112</f>
        <v>43.5</v>
      </c>
      <c r="F106" s="3">
        <f>'Order Sheet'!H112*'Order Sheet'!G112</f>
        <v>0</v>
      </c>
      <c r="G106" s="2">
        <f>'Order Sheet'!F112</f>
        <v>3</v>
      </c>
      <c r="H106" s="9" t="str">
        <f>'Order Sheet'!I112</f>
        <v>Y</v>
      </c>
    </row>
    <row r="107" spans="1:8" customFormat="1" x14ac:dyDescent="0.3">
      <c r="A107" s="8">
        <f>'Order Sheet'!H113</f>
        <v>0</v>
      </c>
      <c r="B107" s="78" t="s">
        <v>253</v>
      </c>
      <c r="C107" s="75">
        <f>'Order Sheet'!B113</f>
        <v>734173925999</v>
      </c>
      <c r="D107" s="30" t="str">
        <f>'Order Sheet'!C113</f>
        <v>92599-B</v>
      </c>
      <c r="E107" s="3">
        <f>'Order Sheet'!G113</f>
        <v>85.5</v>
      </c>
      <c r="F107" s="3">
        <f>'Order Sheet'!H113*'Order Sheet'!G113</f>
        <v>0</v>
      </c>
      <c r="G107" s="2">
        <f>'Order Sheet'!F113</f>
        <v>18</v>
      </c>
      <c r="H107" s="9" t="str">
        <f>'Order Sheet'!I113</f>
        <v>Y</v>
      </c>
    </row>
    <row r="108" spans="1:8" customFormat="1" x14ac:dyDescent="0.3">
      <c r="A108" s="8">
        <f>'Order Sheet'!H114</f>
        <v>0</v>
      </c>
      <c r="B108" s="78" t="s">
        <v>233</v>
      </c>
      <c r="C108" s="75">
        <f>'Order Sheet'!B114</f>
        <v>734173925289</v>
      </c>
      <c r="D108" s="30" t="str">
        <f>'Order Sheet'!C114</f>
        <v>92528-B</v>
      </c>
      <c r="E108" s="3">
        <f>'Order Sheet'!G114</f>
        <v>79.599999999999994</v>
      </c>
      <c r="F108" s="3">
        <f>'Order Sheet'!H114*'Order Sheet'!G114</f>
        <v>0</v>
      </c>
      <c r="G108" s="2">
        <f>'Order Sheet'!F114</f>
        <v>8</v>
      </c>
      <c r="H108" s="9" t="str">
        <f>'Order Sheet'!I114</f>
        <v>y</v>
      </c>
    </row>
    <row r="109" spans="1:8" customFormat="1" x14ac:dyDescent="0.3">
      <c r="A109" s="8">
        <f>'Order Sheet'!H115</f>
        <v>0</v>
      </c>
      <c r="B109" s="78" t="s">
        <v>156</v>
      </c>
      <c r="C109" s="75">
        <f>'Order Sheet'!B115</f>
        <v>734173921755</v>
      </c>
      <c r="D109" s="30" t="str">
        <f>'Order Sheet'!C115</f>
        <v>92175-B</v>
      </c>
      <c r="E109" s="3">
        <f>'Order Sheet'!G115</f>
        <v>59.5</v>
      </c>
      <c r="F109" s="3">
        <f>'Order Sheet'!H115*'Order Sheet'!G115</f>
        <v>0</v>
      </c>
      <c r="G109" s="2">
        <f>'Order Sheet'!F115</f>
        <v>10</v>
      </c>
      <c r="H109" s="9" t="str">
        <f>'Order Sheet'!I115</f>
        <v>y</v>
      </c>
    </row>
    <row r="110" spans="1:8" customFormat="1" x14ac:dyDescent="0.3">
      <c r="A110" s="8">
        <f>'Order Sheet'!H116</f>
        <v>0</v>
      </c>
      <c r="B110" s="78" t="s">
        <v>204</v>
      </c>
      <c r="C110" s="75">
        <f>'Order Sheet'!B116</f>
        <v>734173921816</v>
      </c>
      <c r="D110" s="30" t="str">
        <f>'Order Sheet'!C116</f>
        <v>92181-B</v>
      </c>
      <c r="E110" s="3">
        <f>'Order Sheet'!G116</f>
        <v>85.5</v>
      </c>
      <c r="F110" s="3">
        <f>'Order Sheet'!H116*'Order Sheet'!G116</f>
        <v>0</v>
      </c>
      <c r="G110" s="2">
        <f>'Order Sheet'!F116</f>
        <v>18</v>
      </c>
      <c r="H110" s="9" t="str">
        <f>'Order Sheet'!I116</f>
        <v>y</v>
      </c>
    </row>
    <row r="111" spans="1:8" customFormat="1" x14ac:dyDescent="0.3">
      <c r="A111" s="8">
        <f>'Order Sheet'!H117</f>
        <v>0</v>
      </c>
      <c r="B111" s="78" t="s">
        <v>205</v>
      </c>
      <c r="C111" s="75">
        <f>'Order Sheet'!B117</f>
        <v>734173921823</v>
      </c>
      <c r="D111" s="30" t="str">
        <f>'Order Sheet'!C117</f>
        <v>92182-B</v>
      </c>
      <c r="E111" s="3">
        <f>'Order Sheet'!G117</f>
        <v>85</v>
      </c>
      <c r="F111" s="3">
        <f>'Order Sheet'!H117*'Order Sheet'!G117</f>
        <v>0</v>
      </c>
      <c r="G111" s="2">
        <f>'Order Sheet'!F117</f>
        <v>10</v>
      </c>
      <c r="H111" s="9" t="str">
        <f>'Order Sheet'!I117</f>
        <v>y</v>
      </c>
    </row>
    <row r="112" spans="1:8" customFormat="1" x14ac:dyDescent="0.3">
      <c r="A112" s="8">
        <f>'Order Sheet'!H118</f>
        <v>0</v>
      </c>
      <c r="B112" s="78" t="s">
        <v>257</v>
      </c>
      <c r="C112" s="75">
        <f>'Order Sheet'!B118</f>
        <v>734173926019</v>
      </c>
      <c r="D112" s="30" t="str">
        <f>'Order Sheet'!C118</f>
        <v>92601-B</v>
      </c>
      <c r="E112" s="3">
        <f>'Order Sheet'!G118</f>
        <v>36</v>
      </c>
      <c r="F112" s="3">
        <f>'Order Sheet'!H118*'Order Sheet'!G118</f>
        <v>0</v>
      </c>
      <c r="G112" s="2">
        <f>'Order Sheet'!F118</f>
        <v>3</v>
      </c>
      <c r="H112" s="9" t="str">
        <f>'Order Sheet'!I118</f>
        <v>y</v>
      </c>
    </row>
    <row r="113" spans="1:8" customFormat="1" x14ac:dyDescent="0.3">
      <c r="A113" s="8">
        <f>'Order Sheet'!H119</f>
        <v>0</v>
      </c>
      <c r="B113" s="78" t="s">
        <v>158</v>
      </c>
      <c r="C113" s="75">
        <f>'Order Sheet'!B119</f>
        <v>734173912760</v>
      </c>
      <c r="D113" s="30" t="str">
        <f>'Order Sheet'!C119</f>
        <v>91276-B</v>
      </c>
      <c r="E113" s="3">
        <f>'Order Sheet'!G119</f>
        <v>72</v>
      </c>
      <c r="F113" s="3">
        <f>'Order Sheet'!H119*'Order Sheet'!G119</f>
        <v>0</v>
      </c>
      <c r="G113" s="2">
        <f>'Order Sheet'!F119</f>
        <v>12</v>
      </c>
      <c r="H113" s="9" t="str">
        <f>'Order Sheet'!I119</f>
        <v>y</v>
      </c>
    </row>
    <row r="114" spans="1:8" customFormat="1" x14ac:dyDescent="0.3">
      <c r="A114" s="8">
        <f>'Order Sheet'!H120</f>
        <v>0</v>
      </c>
      <c r="B114" s="78" t="s">
        <v>159</v>
      </c>
      <c r="C114" s="75">
        <f>'Order Sheet'!B120</f>
        <v>734173914757</v>
      </c>
      <c r="D114" s="30" t="str">
        <f>'Order Sheet'!C120</f>
        <v>91475-B</v>
      </c>
      <c r="E114" s="3">
        <f>'Order Sheet'!G120</f>
        <v>85.5</v>
      </c>
      <c r="F114" s="3">
        <f>'Order Sheet'!H120*'Order Sheet'!G120</f>
        <v>0</v>
      </c>
      <c r="G114" s="2">
        <f>'Order Sheet'!F120</f>
        <v>18</v>
      </c>
      <c r="H114" s="9" t="str">
        <f>'Order Sheet'!I120</f>
        <v>y</v>
      </c>
    </row>
    <row r="115" spans="1:8" customFormat="1" x14ac:dyDescent="0.3">
      <c r="A115" s="8">
        <f>'Order Sheet'!H121</f>
        <v>0</v>
      </c>
      <c r="B115" s="78" t="s">
        <v>45</v>
      </c>
      <c r="C115" s="75">
        <f>'Order Sheet'!B121</f>
        <v>734173914764</v>
      </c>
      <c r="D115" s="30" t="str">
        <f>'Order Sheet'!C121</f>
        <v>91476-B</v>
      </c>
      <c r="E115" s="3">
        <f>'Order Sheet'!G121</f>
        <v>79.599999999999994</v>
      </c>
      <c r="F115" s="3">
        <f>'Order Sheet'!H121*'Order Sheet'!G121</f>
        <v>0</v>
      </c>
      <c r="G115" s="2">
        <f>'Order Sheet'!F121</f>
        <v>8</v>
      </c>
      <c r="H115" s="9" t="str">
        <f>'Order Sheet'!I121</f>
        <v>y</v>
      </c>
    </row>
    <row r="116" spans="1:8" customFormat="1" x14ac:dyDescent="0.3">
      <c r="A116" s="8">
        <f>'Order Sheet'!H122</f>
        <v>0</v>
      </c>
      <c r="B116" s="78" t="s">
        <v>161</v>
      </c>
      <c r="C116" s="75">
        <f>'Order Sheet'!B122</f>
        <v>734173924657</v>
      </c>
      <c r="D116" s="30" t="str">
        <f>'Order Sheet'!C122</f>
        <v>92465-B</v>
      </c>
      <c r="E116" s="3">
        <f>'Order Sheet'!G122</f>
        <v>59.5</v>
      </c>
      <c r="F116" s="3">
        <f>'Order Sheet'!H122*'Order Sheet'!G122</f>
        <v>0</v>
      </c>
      <c r="G116" s="2">
        <f>'Order Sheet'!F122</f>
        <v>10</v>
      </c>
      <c r="H116" s="9" t="str">
        <f>'Order Sheet'!I122</f>
        <v>y</v>
      </c>
    </row>
    <row r="117" spans="1:8" customFormat="1" x14ac:dyDescent="0.3">
      <c r="A117" s="8">
        <f>'Order Sheet'!H123</f>
        <v>0</v>
      </c>
      <c r="B117" s="78" t="s">
        <v>163</v>
      </c>
      <c r="C117" s="75">
        <f>'Order Sheet'!B123</f>
        <v>734173924671</v>
      </c>
      <c r="D117" s="30" t="str">
        <f>'Order Sheet'!C123</f>
        <v>92467-B</v>
      </c>
      <c r="E117" s="3">
        <f>'Order Sheet'!G123</f>
        <v>85.5</v>
      </c>
      <c r="F117" s="3">
        <f>'Order Sheet'!H123*'Order Sheet'!G123</f>
        <v>0</v>
      </c>
      <c r="G117" s="2">
        <f>'Order Sheet'!F123</f>
        <v>18</v>
      </c>
      <c r="H117" s="9" t="str">
        <f>'Order Sheet'!I123</f>
        <v>y</v>
      </c>
    </row>
    <row r="118" spans="1:8" customFormat="1" x14ac:dyDescent="0.3">
      <c r="A118" s="8">
        <f>'Order Sheet'!H124</f>
        <v>0</v>
      </c>
      <c r="B118" s="78" t="s">
        <v>208</v>
      </c>
      <c r="C118" s="75">
        <f>'Order Sheet'!B124</f>
        <v>734173912272</v>
      </c>
      <c r="D118" s="30" t="str">
        <f>'Order Sheet'!C124</f>
        <v>91227-B</v>
      </c>
      <c r="E118" s="3">
        <f>'Order Sheet'!G124</f>
        <v>29.849999999999998</v>
      </c>
      <c r="F118" s="3">
        <f>'Order Sheet'!H124*'Order Sheet'!G124</f>
        <v>0</v>
      </c>
      <c r="G118" s="2">
        <f>'Order Sheet'!F124</f>
        <v>3</v>
      </c>
      <c r="H118" s="9" t="str">
        <f>'Order Sheet'!I124</f>
        <v>y</v>
      </c>
    </row>
    <row r="119" spans="1:8" customFormat="1" x14ac:dyDescent="0.3">
      <c r="A119" s="8">
        <f>'Order Sheet'!H125</f>
        <v>0</v>
      </c>
      <c r="B119" s="78" t="s">
        <v>259</v>
      </c>
      <c r="C119" s="75">
        <f>'Order Sheet'!B125</f>
        <v>734173926026</v>
      </c>
      <c r="D119" s="30" t="str">
        <f>'Order Sheet'!C125</f>
        <v>92602-B</v>
      </c>
      <c r="E119" s="3">
        <f>'Order Sheet'!G125</f>
        <v>35</v>
      </c>
      <c r="F119" s="3">
        <f>'Order Sheet'!H125*'Order Sheet'!G125</f>
        <v>0</v>
      </c>
      <c r="G119" s="2">
        <f>'Order Sheet'!F125</f>
        <v>2</v>
      </c>
      <c r="H119" s="9" t="str">
        <f>'Order Sheet'!I125</f>
        <v>Y</v>
      </c>
    </row>
    <row r="120" spans="1:8" customFormat="1" x14ac:dyDescent="0.3">
      <c r="A120" s="8">
        <f>'Order Sheet'!H126</f>
        <v>0</v>
      </c>
      <c r="B120" s="78" t="s">
        <v>232</v>
      </c>
      <c r="C120" s="75">
        <f>'Order Sheet'!B126</f>
        <v>734173925272</v>
      </c>
      <c r="D120" s="30" t="str">
        <f>'Order Sheet'!C126</f>
        <v>92527-B</v>
      </c>
      <c r="E120" s="3">
        <f>'Order Sheet'!G126</f>
        <v>79.599999999999994</v>
      </c>
      <c r="F120" s="3">
        <f>'Order Sheet'!H126*'Order Sheet'!G126</f>
        <v>0</v>
      </c>
      <c r="G120" s="2">
        <f>'Order Sheet'!F126</f>
        <v>8</v>
      </c>
      <c r="H120" s="9" t="str">
        <f>'Order Sheet'!I126</f>
        <v>y</v>
      </c>
    </row>
    <row r="121" spans="1:8" customFormat="1" x14ac:dyDescent="0.3">
      <c r="A121" s="8">
        <f>'Order Sheet'!H127</f>
        <v>0</v>
      </c>
      <c r="B121" s="78" t="s">
        <v>94</v>
      </c>
      <c r="C121" s="75">
        <f>'Order Sheet'!B127</f>
        <v>734173921779</v>
      </c>
      <c r="D121" s="30" t="str">
        <f>'Order Sheet'!C127</f>
        <v>92177-B</v>
      </c>
      <c r="E121" s="3">
        <f>'Order Sheet'!G127</f>
        <v>85</v>
      </c>
      <c r="F121" s="3">
        <f>'Order Sheet'!H127*'Order Sheet'!G127</f>
        <v>0</v>
      </c>
      <c r="G121" s="2">
        <f>'Order Sheet'!F127</f>
        <v>10</v>
      </c>
      <c r="H121" s="9" t="str">
        <f>'Order Sheet'!I127</f>
        <v>no</v>
      </c>
    </row>
    <row r="122" spans="1:8" customFormat="1" x14ac:dyDescent="0.3">
      <c r="A122" s="8">
        <f>'Order Sheet'!H128</f>
        <v>0</v>
      </c>
      <c r="B122" s="78" t="s">
        <v>115</v>
      </c>
      <c r="C122" s="75">
        <f>'Order Sheet'!B128</f>
        <v>734173921786</v>
      </c>
      <c r="D122" s="30" t="str">
        <f>'Order Sheet'!C128</f>
        <v>92178-B</v>
      </c>
      <c r="E122" s="3">
        <f>'Order Sheet'!G128</f>
        <v>48</v>
      </c>
      <c r="F122" s="3">
        <f>'Order Sheet'!H128*'Order Sheet'!G128</f>
        <v>0</v>
      </c>
      <c r="G122" s="2">
        <f>'Order Sheet'!F128</f>
        <v>3</v>
      </c>
      <c r="H122" s="9" t="str">
        <f>'Order Sheet'!I128</f>
        <v>y</v>
      </c>
    </row>
    <row r="123" spans="1:8" customFormat="1" x14ac:dyDescent="0.3">
      <c r="A123" s="8">
        <f>'Order Sheet'!H129</f>
        <v>0</v>
      </c>
      <c r="B123" s="78" t="s">
        <v>215</v>
      </c>
      <c r="C123" s="75">
        <f>'Order Sheet'!B129</f>
        <v>734173924961</v>
      </c>
      <c r="D123" s="30" t="str">
        <f>'Order Sheet'!C129</f>
        <v>92496-B</v>
      </c>
      <c r="E123" s="3">
        <f>'Order Sheet'!G129</f>
        <v>79.599999999999994</v>
      </c>
      <c r="F123" s="3">
        <f>'Order Sheet'!H129*'Order Sheet'!G129</f>
        <v>0</v>
      </c>
      <c r="G123" s="2">
        <f>'Order Sheet'!F129</f>
        <v>8</v>
      </c>
      <c r="H123" s="9" t="str">
        <f>'Order Sheet'!I129</f>
        <v>y</v>
      </c>
    </row>
    <row r="124" spans="1:8" customFormat="1" x14ac:dyDescent="0.3">
      <c r="A124" s="8">
        <f>'Order Sheet'!H130</f>
        <v>0</v>
      </c>
      <c r="B124" s="78" t="s">
        <v>107</v>
      </c>
      <c r="C124" s="75">
        <f>'Order Sheet'!B130</f>
        <v>734173921885</v>
      </c>
      <c r="D124" s="30" t="str">
        <f>'Order Sheet'!C130</f>
        <v>92188-B</v>
      </c>
      <c r="E124" s="3">
        <f>'Order Sheet'!G130</f>
        <v>60</v>
      </c>
      <c r="F124" s="3">
        <f>'Order Sheet'!H130*'Order Sheet'!G130</f>
        <v>0</v>
      </c>
      <c r="G124" s="2">
        <f>'Order Sheet'!F130</f>
        <v>8</v>
      </c>
      <c r="H124" s="9" t="str">
        <f>'Order Sheet'!I130</f>
        <v>y</v>
      </c>
    </row>
    <row r="125" spans="1:8" customFormat="1" x14ac:dyDescent="0.3">
      <c r="A125" s="8">
        <f>'Order Sheet'!H131</f>
        <v>0</v>
      </c>
      <c r="B125" s="78" t="s">
        <v>116</v>
      </c>
      <c r="C125" s="75">
        <f>'Order Sheet'!B131</f>
        <v>734173921762</v>
      </c>
      <c r="D125" s="30" t="str">
        <f>'Order Sheet'!C131</f>
        <v>92176-B</v>
      </c>
      <c r="E125" s="3">
        <f>'Order Sheet'!G131</f>
        <v>79.599999999999994</v>
      </c>
      <c r="F125" s="3">
        <f>'Order Sheet'!H131*'Order Sheet'!G131</f>
        <v>0</v>
      </c>
      <c r="G125" s="2">
        <f>'Order Sheet'!F131</f>
        <v>8</v>
      </c>
      <c r="H125" s="9" t="str">
        <f>'Order Sheet'!I131</f>
        <v>y</v>
      </c>
    </row>
    <row r="126" spans="1:8" customFormat="1" x14ac:dyDescent="0.3">
      <c r="A126" s="8">
        <f>'Order Sheet'!H132</f>
        <v>0</v>
      </c>
      <c r="B126" s="78" t="s">
        <v>167</v>
      </c>
      <c r="C126" s="75">
        <f>'Order Sheet'!B132</f>
        <v>734173924688</v>
      </c>
      <c r="D126" s="30" t="str">
        <f>'Order Sheet'!C132</f>
        <v>92468-B</v>
      </c>
      <c r="E126" s="3">
        <f>'Order Sheet'!G132</f>
        <v>79.599999999999994</v>
      </c>
      <c r="F126" s="3">
        <f>'Order Sheet'!H132*'Order Sheet'!G132</f>
        <v>0</v>
      </c>
      <c r="G126" s="2">
        <f>'Order Sheet'!F132</f>
        <v>8</v>
      </c>
      <c r="H126" s="9" t="str">
        <f>'Order Sheet'!I132</f>
        <v>y</v>
      </c>
    </row>
    <row r="127" spans="1:8" customFormat="1" x14ac:dyDescent="0.3">
      <c r="A127" s="8">
        <f>'Order Sheet'!H133</f>
        <v>0</v>
      </c>
      <c r="B127" s="78" t="s">
        <v>235</v>
      </c>
      <c r="C127" s="75">
        <f>'Order Sheet'!B133</f>
        <v>734173925265</v>
      </c>
      <c r="D127" s="30" t="str">
        <f>'Order Sheet'!C133</f>
        <v>92526-B</v>
      </c>
      <c r="E127" s="3">
        <f>'Order Sheet'!G133</f>
        <v>56</v>
      </c>
      <c r="F127" s="3">
        <f>'Order Sheet'!H133*'Order Sheet'!G133</f>
        <v>0</v>
      </c>
      <c r="G127" s="2">
        <f>'Order Sheet'!F133</f>
        <v>4</v>
      </c>
      <c r="H127" s="9" t="str">
        <f>'Order Sheet'!I133</f>
        <v>y</v>
      </c>
    </row>
    <row r="128" spans="1:8" customFormat="1" x14ac:dyDescent="0.3">
      <c r="A128" s="8">
        <f>'Order Sheet'!H134</f>
        <v>0</v>
      </c>
      <c r="B128" s="78" t="s">
        <v>117</v>
      </c>
      <c r="C128" s="75">
        <f>'Order Sheet'!B134</f>
        <v>734173913514</v>
      </c>
      <c r="D128" s="30" t="str">
        <f>'Order Sheet'!C134</f>
        <v>91351-B</v>
      </c>
      <c r="E128" s="3">
        <f>'Order Sheet'!G134</f>
        <v>117</v>
      </c>
      <c r="F128" s="3">
        <f>'Order Sheet'!H134*'Order Sheet'!G134</f>
        <v>0</v>
      </c>
      <c r="G128" s="2">
        <f>'Order Sheet'!F134</f>
        <v>18</v>
      </c>
      <c r="H128" s="9" t="str">
        <f>'Order Sheet'!I134</f>
        <v>y</v>
      </c>
    </row>
    <row r="129" spans="1:8" customFormat="1" x14ac:dyDescent="0.3">
      <c r="A129" s="8">
        <f>'Order Sheet'!H135</f>
        <v>0</v>
      </c>
      <c r="B129" s="78" t="s">
        <v>351</v>
      </c>
      <c r="C129" s="75">
        <f>'Order Sheet'!B135</f>
        <v>734173927818</v>
      </c>
      <c r="D129" s="30" t="str">
        <f>'Order Sheet'!C135</f>
        <v>92781-B</v>
      </c>
      <c r="E129" s="3">
        <f>'Order Sheet'!G135</f>
        <v>59.699999999999996</v>
      </c>
      <c r="F129" s="3">
        <f>'Order Sheet'!H135*'Order Sheet'!G135</f>
        <v>0</v>
      </c>
      <c r="G129" s="2">
        <f>'Order Sheet'!F135</f>
        <v>6</v>
      </c>
      <c r="H129" s="9" t="str">
        <f>'Order Sheet'!I135</f>
        <v>y</v>
      </c>
    </row>
    <row r="130" spans="1:8" customFormat="1" x14ac:dyDescent="0.3">
      <c r="A130" s="8">
        <f>'Order Sheet'!H136</f>
        <v>0</v>
      </c>
      <c r="B130" s="78" t="s">
        <v>118</v>
      </c>
      <c r="C130" s="75">
        <f>'Order Sheet'!B136</f>
        <v>734173913521</v>
      </c>
      <c r="D130" s="30" t="str">
        <f>'Order Sheet'!C136</f>
        <v>91352-B</v>
      </c>
      <c r="E130" s="3">
        <f>'Order Sheet'!G136</f>
        <v>48</v>
      </c>
      <c r="F130" s="3">
        <f>'Order Sheet'!H136*'Order Sheet'!G136</f>
        <v>0</v>
      </c>
      <c r="G130" s="2">
        <f>'Order Sheet'!F136</f>
        <v>3</v>
      </c>
      <c r="H130" s="9" t="str">
        <f>'Order Sheet'!I136</f>
        <v>y</v>
      </c>
    </row>
    <row r="131" spans="1:8" customFormat="1" x14ac:dyDescent="0.3">
      <c r="A131" s="8">
        <f>'Order Sheet'!H137</f>
        <v>0</v>
      </c>
      <c r="B131" s="78" t="s">
        <v>169</v>
      </c>
      <c r="C131" s="75">
        <f>'Order Sheet'!B137</f>
        <v>734173924695</v>
      </c>
      <c r="D131" s="30" t="str">
        <f>'Order Sheet'!C137</f>
        <v>92469-B</v>
      </c>
      <c r="E131" s="3">
        <f>'Order Sheet'!G137</f>
        <v>59.5</v>
      </c>
      <c r="F131" s="3">
        <f>'Order Sheet'!H137*'Order Sheet'!G137</f>
        <v>0</v>
      </c>
      <c r="G131" s="2">
        <f>'Order Sheet'!F137</f>
        <v>10</v>
      </c>
      <c r="H131" s="9" t="str">
        <f>'Order Sheet'!I137</f>
        <v>y</v>
      </c>
    </row>
    <row r="132" spans="1:8" customFormat="1" x14ac:dyDescent="0.3">
      <c r="A132" s="8">
        <f>'Order Sheet'!H138</f>
        <v>0</v>
      </c>
      <c r="B132" s="78" t="s">
        <v>171</v>
      </c>
      <c r="C132" s="75">
        <f>'Order Sheet'!B138</f>
        <v>734173924718</v>
      </c>
      <c r="D132" s="30" t="str">
        <f>'Order Sheet'!C138</f>
        <v>92471-B</v>
      </c>
      <c r="E132" s="3">
        <f>'Order Sheet'!G138</f>
        <v>85.5</v>
      </c>
      <c r="F132" s="3">
        <f>'Order Sheet'!H138*'Order Sheet'!G138</f>
        <v>0</v>
      </c>
      <c r="G132" s="2">
        <f>'Order Sheet'!F138</f>
        <v>18</v>
      </c>
      <c r="H132" s="9" t="str">
        <f>'Order Sheet'!I138</f>
        <v>y</v>
      </c>
    </row>
    <row r="133" spans="1:8" customFormat="1" x14ac:dyDescent="0.3">
      <c r="A133" s="8">
        <f>'Order Sheet'!H139</f>
        <v>0</v>
      </c>
      <c r="B133" s="78" t="s">
        <v>296</v>
      </c>
      <c r="C133" s="75">
        <f>'Order Sheet'!B139</f>
        <v>734173926989</v>
      </c>
      <c r="D133" s="30" t="str">
        <f>'Order Sheet'!C139</f>
        <v>92698-B</v>
      </c>
      <c r="E133" s="3">
        <f>'Order Sheet'!G139</f>
        <v>68</v>
      </c>
      <c r="F133" s="3">
        <f>'Order Sheet'!H139*'Order Sheet'!G139</f>
        <v>0</v>
      </c>
      <c r="G133" s="2">
        <f>'Order Sheet'!F139</f>
        <v>8</v>
      </c>
      <c r="H133" s="9" t="str">
        <f>'Order Sheet'!I139</f>
        <v>y</v>
      </c>
    </row>
    <row r="134" spans="1:8" customFormat="1" x14ac:dyDescent="0.3">
      <c r="A134" s="8">
        <f>'Order Sheet'!H140</f>
        <v>0</v>
      </c>
      <c r="B134" s="78" t="s">
        <v>297</v>
      </c>
      <c r="C134" s="75">
        <f>'Order Sheet'!B140</f>
        <v>734173926996</v>
      </c>
      <c r="D134" s="30" t="str">
        <f>'Order Sheet'!C140</f>
        <v>92699-B</v>
      </c>
      <c r="E134" s="3">
        <f>'Order Sheet'!G140</f>
        <v>72.5</v>
      </c>
      <c r="F134" s="3">
        <f>'Order Sheet'!H140*'Order Sheet'!G140</f>
        <v>0</v>
      </c>
      <c r="G134" s="2">
        <f>'Order Sheet'!F140</f>
        <v>5</v>
      </c>
      <c r="H134" s="9" t="str">
        <f>'Order Sheet'!I140</f>
        <v>y</v>
      </c>
    </row>
    <row r="135" spans="1:8" customFormat="1" x14ac:dyDescent="0.3">
      <c r="A135" s="8">
        <f>'Order Sheet'!H141</f>
        <v>0</v>
      </c>
      <c r="B135" s="78" t="s">
        <v>211</v>
      </c>
      <c r="C135" s="75">
        <f>'Order Sheet'!B141</f>
        <v>734173921809</v>
      </c>
      <c r="D135" s="30" t="str">
        <f>'Order Sheet'!C141</f>
        <v>92180-B</v>
      </c>
      <c r="E135" s="3">
        <f>'Order Sheet'!G141</f>
        <v>39</v>
      </c>
      <c r="F135" s="3">
        <f>'Order Sheet'!H141*'Order Sheet'!G141</f>
        <v>0</v>
      </c>
      <c r="G135" s="2">
        <f>'Order Sheet'!F141</f>
        <v>2</v>
      </c>
      <c r="H135" s="9" t="str">
        <f>'Order Sheet'!I141</f>
        <v>y</v>
      </c>
    </row>
    <row r="136" spans="1:8" customFormat="1" ht="15" customHeight="1" x14ac:dyDescent="0.3">
      <c r="A136" s="8">
        <f>'Order Sheet'!H142</f>
        <v>0</v>
      </c>
      <c r="B136" s="78" t="s">
        <v>282</v>
      </c>
      <c r="C136" s="75">
        <f>'Order Sheet'!B142</f>
        <v>734173926064</v>
      </c>
      <c r="D136" s="30" t="str">
        <f>'Order Sheet'!C142</f>
        <v>92606-B</v>
      </c>
      <c r="E136" s="3">
        <f>'Order Sheet'!G142</f>
        <v>60</v>
      </c>
      <c r="F136" s="3">
        <f>'Order Sheet'!H142*'Order Sheet'!G142</f>
        <v>0</v>
      </c>
      <c r="G136" s="2">
        <f>'Order Sheet'!F142</f>
        <v>8</v>
      </c>
      <c r="H136" s="9" t="str">
        <f>'Order Sheet'!I142</f>
        <v>Y</v>
      </c>
    </row>
    <row r="137" spans="1:8" customFormat="1" ht="15" customHeight="1" x14ac:dyDescent="0.3">
      <c r="A137" s="8">
        <f>'Order Sheet'!H143</f>
        <v>0</v>
      </c>
      <c r="B137" s="78" t="s">
        <v>277</v>
      </c>
      <c r="C137" s="75">
        <f>'Order Sheet'!B143</f>
        <v>734173922103</v>
      </c>
      <c r="D137" s="30" t="str">
        <f>'Order Sheet'!C143</f>
        <v>92210-B</v>
      </c>
      <c r="E137" s="3">
        <f>'Order Sheet'!G143</f>
        <v>63</v>
      </c>
      <c r="F137" s="3">
        <f>'Order Sheet'!H143*'Order Sheet'!G143</f>
        <v>0</v>
      </c>
      <c r="G137" s="2">
        <f>'Order Sheet'!F143</f>
        <v>6</v>
      </c>
      <c r="H137" s="9" t="str">
        <f>'Order Sheet'!I143</f>
        <v>y</v>
      </c>
    </row>
    <row r="138" spans="1:8" customFormat="1" ht="15" customHeight="1" x14ac:dyDescent="0.3">
      <c r="A138" s="8">
        <f>'Order Sheet'!H144</f>
        <v>0</v>
      </c>
      <c r="B138" s="78" t="s">
        <v>276</v>
      </c>
      <c r="C138" s="75">
        <f>'Order Sheet'!B144</f>
        <v>734173922141</v>
      </c>
      <c r="D138" s="30" t="str">
        <f>'Order Sheet'!C144</f>
        <v>92214-B</v>
      </c>
      <c r="E138" s="3">
        <f>'Order Sheet'!G144</f>
        <v>79.599999999999994</v>
      </c>
      <c r="F138" s="3">
        <f>'Order Sheet'!H144*'Order Sheet'!G144</f>
        <v>0</v>
      </c>
      <c r="G138" s="2">
        <f>'Order Sheet'!F144</f>
        <v>8</v>
      </c>
      <c r="H138" s="9" t="str">
        <f>'Order Sheet'!I144</f>
        <v>no</v>
      </c>
    </row>
    <row r="139" spans="1:8" customFormat="1" ht="15" customHeight="1" x14ac:dyDescent="0.3">
      <c r="A139" s="8">
        <f>'Order Sheet'!H145</f>
        <v>0</v>
      </c>
      <c r="B139" s="78" t="s">
        <v>229</v>
      </c>
      <c r="C139" s="75">
        <f>'Order Sheet'!B145</f>
        <v>734173922158</v>
      </c>
      <c r="D139" s="30" t="str">
        <f>'Order Sheet'!C145</f>
        <v>92215-B</v>
      </c>
      <c r="E139" s="3">
        <f>'Order Sheet'!G145</f>
        <v>36</v>
      </c>
      <c r="F139" s="3">
        <f>'Order Sheet'!H145*'Order Sheet'!G145</f>
        <v>0</v>
      </c>
      <c r="G139" s="2">
        <f>'Order Sheet'!F145</f>
        <v>3</v>
      </c>
      <c r="H139" s="9" t="str">
        <f>'Order Sheet'!I145</f>
        <v>y</v>
      </c>
    </row>
    <row r="140" spans="1:8" customFormat="1" ht="15" customHeight="1" x14ac:dyDescent="0.3">
      <c r="A140" s="8">
        <f>'Order Sheet'!H146</f>
        <v>0</v>
      </c>
      <c r="B140" s="78" t="s">
        <v>391</v>
      </c>
      <c r="C140" s="75">
        <f>'Order Sheet'!B146</f>
        <v>734173912302</v>
      </c>
      <c r="D140" s="30" t="str">
        <f>'Order Sheet'!C146</f>
        <v>91230-B</v>
      </c>
      <c r="E140" s="3">
        <f>'Order Sheet'!G146</f>
        <v>70</v>
      </c>
      <c r="F140" s="3">
        <f>'Order Sheet'!H146*'Order Sheet'!G146</f>
        <v>0</v>
      </c>
      <c r="G140" s="2">
        <f>'Order Sheet'!F146</f>
        <v>4</v>
      </c>
      <c r="H140" s="9" t="str">
        <f>'Order Sheet'!I146</f>
        <v>y</v>
      </c>
    </row>
    <row r="141" spans="1:8" customFormat="1" x14ac:dyDescent="0.3">
      <c r="A141" s="8">
        <f>'Order Sheet'!H147</f>
        <v>0</v>
      </c>
      <c r="B141" s="78" t="s">
        <v>165</v>
      </c>
      <c r="C141" s="75">
        <f>'Order Sheet'!B147</f>
        <v>734173913170</v>
      </c>
      <c r="D141" s="30" t="str">
        <f>'Order Sheet'!C147</f>
        <v>91317-B</v>
      </c>
      <c r="E141" s="3">
        <f>'Order Sheet'!G147</f>
        <v>31</v>
      </c>
      <c r="F141" s="3">
        <f>'Order Sheet'!H147*'Order Sheet'!G147</f>
        <v>0</v>
      </c>
      <c r="G141" s="2">
        <f>'Order Sheet'!F147</f>
        <v>2</v>
      </c>
      <c r="H141" s="9" t="str">
        <f>'Order Sheet'!I147</f>
        <v>Y</v>
      </c>
    </row>
    <row r="142" spans="1:8" customFormat="1" x14ac:dyDescent="0.3">
      <c r="A142" s="8">
        <f>'Order Sheet'!H148</f>
        <v>0</v>
      </c>
      <c r="B142" s="78" t="s">
        <v>213</v>
      </c>
      <c r="C142" s="75">
        <f>'Order Sheet'!B148</f>
        <v>734173922325</v>
      </c>
      <c r="D142" s="30" t="str">
        <f>'Order Sheet'!C148</f>
        <v>92232-B</v>
      </c>
      <c r="E142" s="3">
        <f>'Order Sheet'!G148</f>
        <v>79.599999999999994</v>
      </c>
      <c r="F142" s="3">
        <f>'Order Sheet'!H148*'Order Sheet'!G148</f>
        <v>0</v>
      </c>
      <c r="G142" s="2">
        <f>'Order Sheet'!F148</f>
        <v>8</v>
      </c>
      <c r="H142" s="9" t="str">
        <f>'Order Sheet'!I148</f>
        <v>y</v>
      </c>
    </row>
    <row r="143" spans="1:8" customFormat="1" x14ac:dyDescent="0.3">
      <c r="A143" s="8">
        <f>'Order Sheet'!H149</f>
        <v>0</v>
      </c>
      <c r="B143" s="78" t="s">
        <v>266</v>
      </c>
      <c r="C143" s="75">
        <f>'Order Sheet'!B149</f>
        <v>734173915631</v>
      </c>
      <c r="D143" s="30" t="str">
        <f>'Order Sheet'!C149</f>
        <v>91563-B</v>
      </c>
      <c r="E143" s="3">
        <f>'Order Sheet'!G149</f>
        <v>60</v>
      </c>
      <c r="F143" s="3">
        <f>'Order Sheet'!H149*'Order Sheet'!G149</f>
        <v>0</v>
      </c>
      <c r="G143" s="2">
        <f>'Order Sheet'!F149</f>
        <v>4</v>
      </c>
      <c r="H143" s="9" t="str">
        <f>'Order Sheet'!I149</f>
        <v>y</v>
      </c>
    </row>
    <row r="144" spans="1:8" customFormat="1" x14ac:dyDescent="0.3">
      <c r="A144" s="8">
        <f>'Order Sheet'!H150</f>
        <v>0</v>
      </c>
      <c r="B144" s="78" t="s">
        <v>3</v>
      </c>
      <c r="C144" s="75">
        <f>'Order Sheet'!B150</f>
        <v>734173911640</v>
      </c>
      <c r="D144" s="30" t="str">
        <f>'Order Sheet'!C150</f>
        <v>91164-B</v>
      </c>
      <c r="E144" s="3">
        <f>'Order Sheet'!G150</f>
        <v>51.8</v>
      </c>
      <c r="F144" s="3">
        <f>'Order Sheet'!H150*'Order Sheet'!G150</f>
        <v>0</v>
      </c>
      <c r="G144" s="2">
        <f>'Order Sheet'!F150</f>
        <v>4</v>
      </c>
      <c r="H144" s="9" t="str">
        <f>'Order Sheet'!I150</f>
        <v>y</v>
      </c>
    </row>
    <row r="145" spans="1:8" customFormat="1" x14ac:dyDescent="0.3">
      <c r="A145" s="8">
        <f>'Order Sheet'!H151</f>
        <v>0</v>
      </c>
      <c r="B145" s="78" t="s">
        <v>2</v>
      </c>
      <c r="C145" s="75">
        <f>'Order Sheet'!B151</f>
        <v>734173910995</v>
      </c>
      <c r="D145" s="30" t="str">
        <f>'Order Sheet'!C151</f>
        <v>91099-B</v>
      </c>
      <c r="E145" s="3">
        <f>'Order Sheet'!G151</f>
        <v>39.9</v>
      </c>
      <c r="F145" s="3">
        <f>'Order Sheet'!H151*'Order Sheet'!G151</f>
        <v>0</v>
      </c>
      <c r="G145" s="2">
        <f>'Order Sheet'!F151</f>
        <v>2</v>
      </c>
      <c r="H145" s="9" t="str">
        <f>'Order Sheet'!I151</f>
        <v>y</v>
      </c>
    </row>
    <row r="146" spans="1:8" ht="15.6" x14ac:dyDescent="0.3">
      <c r="A146" s="4" t="s">
        <v>30</v>
      </c>
      <c r="B146" s="34"/>
      <c r="C146" s="71"/>
      <c r="E146" s="24" t="s">
        <v>31</v>
      </c>
      <c r="F146" s="4">
        <f>SUM(F12:F145)</f>
        <v>0</v>
      </c>
    </row>
    <row r="147" spans="1:8" ht="15.6" x14ac:dyDescent="0.3">
      <c r="A147" s="4" t="s">
        <v>41</v>
      </c>
      <c r="B147" s="35" t="str">
        <f>'Order Sheet'!L152+35&amp;" lbs."</f>
        <v>35 lbs.</v>
      </c>
      <c r="C147" s="72"/>
      <c r="E147" s="24" t="s">
        <v>32</v>
      </c>
      <c r="F147" s="4">
        <f>F146*B146</f>
        <v>0</v>
      </c>
    </row>
    <row r="148" spans="1:8" ht="15.6" x14ac:dyDescent="0.3">
      <c r="E148" s="24" t="s">
        <v>29</v>
      </c>
      <c r="F148" s="23">
        <f>F147+F146</f>
        <v>0</v>
      </c>
    </row>
    <row r="151" spans="1:8" x14ac:dyDescent="0.3">
      <c r="A151" s="9"/>
    </row>
    <row r="152" spans="1:8" x14ac:dyDescent="0.3">
      <c r="A152" s="9"/>
    </row>
    <row r="153" spans="1:8" x14ac:dyDescent="0.3">
      <c r="A153" s="9"/>
    </row>
    <row r="154" spans="1:8" x14ac:dyDescent="0.3">
      <c r="A154" s="9"/>
    </row>
    <row r="155" spans="1:8" x14ac:dyDescent="0.3">
      <c r="A155" s="9"/>
    </row>
    <row r="156" spans="1:8" x14ac:dyDescent="0.3">
      <c r="A156" s="9"/>
    </row>
    <row r="157" spans="1:8" x14ac:dyDescent="0.3">
      <c r="A157" s="9"/>
      <c r="E157" s="1"/>
    </row>
    <row r="158" spans="1:8" ht="13.8" x14ac:dyDescent="0.3">
      <c r="E158" s="1"/>
    </row>
  </sheetData>
  <sheetProtection formatRows="0"/>
  <autoFilter ref="A11:H148" xr:uid="{02A013E8-0FDE-4D0D-B9D9-DD896BD93843}"/>
  <mergeCells count="3">
    <mergeCell ref="E7:G7"/>
    <mergeCell ref="E8:G8"/>
    <mergeCell ref="E9:G9"/>
  </mergeCells>
  <conditionalFormatting sqref="A12:F145">
    <cfRule type="cellIs" dxfId="0" priority="3" operator="greaterThan">
      <formula>0</formula>
    </cfRule>
  </conditionalFormatting>
  <pageMargins left="0.7" right="0.7" top="0.75" bottom="0.75" header="0.3" footer="0.3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09935885-eab4-49b6-be80-09c002630e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805FA78EF4E40B2561AC901967269" ma:contentTypeVersion="12" ma:contentTypeDescription="Create a new document." ma:contentTypeScope="" ma:versionID="ff1b9986a140c6ef1cbf7f6c4ea24f34">
  <xsd:schema xmlns:xsd="http://www.w3.org/2001/XMLSchema" xmlns:xs="http://www.w3.org/2001/XMLSchema" xmlns:p="http://schemas.microsoft.com/office/2006/metadata/properties" xmlns:ns2="09935885-eab4-49b6-be80-09c002630e09" targetNamespace="http://schemas.microsoft.com/office/2006/metadata/properties" ma:root="true" ma:fieldsID="7d2e291ca21810f844744e430f92a7a6" ns2:_="">
    <xsd:import namespace="09935885-eab4-49b6-be80-09c002630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35885-eab4-49b6-be80-09c002630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" ma:index="10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0B8D5-DD95-4F99-8F1D-D7B169A9DD9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9935885-eab4-49b6-be80-09c002630e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C7AF04-D5D0-4BFF-ACC8-9389B9877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35885-eab4-49b6-be80-09c002630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598D8-385F-497B-88A5-CB77E8DFC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Sheet</vt:lpstr>
      <vt:lpstr>Summary</vt:lpstr>
      <vt:lpstr>'Order Sheet'!Print_Area</vt:lpstr>
      <vt:lpstr>'Order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Melton</dc:creator>
  <cp:lastModifiedBy>Sara Melton</cp:lastModifiedBy>
  <cp:lastPrinted>2026-02-22T17:59:32Z</cp:lastPrinted>
  <dcterms:created xsi:type="dcterms:W3CDTF">2018-07-31T14:24:04Z</dcterms:created>
  <dcterms:modified xsi:type="dcterms:W3CDTF">2026-02-22T18:00:26Z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0x010100762805FA78EF4E40B2561AC901967269</vt:lpwstr>
  </property>
</Properties>
</file>